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usiemarshall/Documents/Work Files/GNoT/Grants 2019/Revolving Kitchen/"/>
    </mc:Choice>
  </mc:AlternateContent>
  <xr:revisionPtr revIDLastSave="0" documentId="8_{12E1251B-C4B3-A440-91FB-941DF4429A08}" xr6:coauthVersionLast="47" xr6:coauthVersionMax="47" xr10:uidLastSave="{00000000-0000-0000-0000-000000000000}"/>
  <bookViews>
    <workbookView xWindow="640" yWindow="760" windowWidth="25220" windowHeight="16540" activeTab="2" xr2:uid="{00000000-000D-0000-FFFF-FFFF00000000}"/>
  </bookViews>
  <sheets>
    <sheet name="Introduction" sheetId="7" r:id="rId1"/>
    <sheet name="Kitchen Rental &amp; Labor" sheetId="1" r:id="rId2"/>
    <sheet name="Production Assumptions" sheetId="2" r:id="rId3"/>
    <sheet name="Est. Annual Pre-Tax Returns" sheetId="4" r:id="rId4"/>
  </sheets>
  <externalReferences>
    <externalReference r:id="rId5"/>
  </externalReferences>
  <definedNames>
    <definedName name="Classification" localSheetId="0">[1]Facilities!$C$204:$C$210</definedName>
    <definedName name="Classification">'Kitchen Rental &amp; Labor'!$C$94:$C$100</definedName>
    <definedName name="Onfarm">'Production Assumptions'!$C$187:$C$188</definedName>
    <definedName name="Processing" localSheetId="0">[1]Facilities!$B$204:$B$210</definedName>
    <definedName name="Processing">'Kitchen Rental &amp; Labor'!$B$94:$B$100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AA42" i="2"/>
  <c r="AA35" i="2"/>
  <c r="AA52" i="2" s="1"/>
  <c r="AA44" i="2"/>
  <c r="AA46" i="2" s="1"/>
  <c r="AA48" i="2" s="1"/>
  <c r="AA27" i="2"/>
  <c r="AA40" i="2"/>
  <c r="W42" i="2"/>
  <c r="W35" i="2"/>
  <c r="W52" i="2" s="1"/>
  <c r="W44" i="2"/>
  <c r="W27" i="2"/>
  <c r="W40" i="2"/>
  <c r="W46" i="2" s="1"/>
  <c r="W48" i="2" s="1"/>
  <c r="S42" i="2"/>
  <c r="S44" i="2" s="1"/>
  <c r="S46" i="2" s="1"/>
  <c r="S48" i="2" s="1"/>
  <c r="S35" i="2"/>
  <c r="S52" i="2" s="1"/>
  <c r="S27" i="2"/>
  <c r="S40" i="2"/>
  <c r="O42" i="2"/>
  <c r="O44" i="2" s="1"/>
  <c r="O46" i="2" s="1"/>
  <c r="O48" i="2" s="1"/>
  <c r="O54" i="2" s="1"/>
  <c r="O35" i="2"/>
  <c r="O27" i="2"/>
  <c r="O40" i="2"/>
  <c r="O52" i="2"/>
  <c r="K35" i="2"/>
  <c r="K52" i="2"/>
  <c r="K27" i="2"/>
  <c r="K40" i="2"/>
  <c r="K42" i="2"/>
  <c r="K44" i="2"/>
  <c r="K46" i="2"/>
  <c r="K48" i="2" s="1"/>
  <c r="G35" i="2"/>
  <c r="G52" i="2" s="1"/>
  <c r="G42" i="2"/>
  <c r="G27" i="2"/>
  <c r="G40" i="2" s="1"/>
  <c r="C16" i="1"/>
  <c r="C17" i="1" s="1"/>
  <c r="D9" i="4"/>
  <c r="D10" i="4"/>
  <c r="D22" i="4"/>
  <c r="Y8" i="2"/>
  <c r="U8" i="2"/>
  <c r="Q8" i="2"/>
  <c r="M8" i="2"/>
  <c r="I8" i="2"/>
  <c r="E8" i="2"/>
  <c r="C23" i="2"/>
  <c r="B23" i="2"/>
  <c r="B18" i="2"/>
  <c r="B19" i="2"/>
  <c r="B20" i="2"/>
  <c r="B21" i="2"/>
  <c r="B22" i="2"/>
  <c r="B17" i="2"/>
  <c r="G44" i="2" l="1"/>
  <c r="G46" i="2" s="1"/>
  <c r="G48" i="2" s="1"/>
  <c r="G54" i="2" s="1"/>
  <c r="AA54" i="2"/>
  <c r="AA55" i="2" s="1"/>
  <c r="AA57" i="2"/>
  <c r="S54" i="2"/>
  <c r="O55" i="2"/>
  <c r="O57" i="2"/>
  <c r="W54" i="2"/>
  <c r="K54" i="2"/>
  <c r="G55" i="2" l="1"/>
  <c r="G57" i="2"/>
  <c r="W57" i="2"/>
  <c r="W55" i="2"/>
  <c r="S57" i="2"/>
  <c r="S55" i="2"/>
  <c r="K55" i="2"/>
  <c r="K57" i="2"/>
  <c r="D6" i="4" l="1"/>
  <c r="D24" i="4" s="1"/>
</calcChain>
</file>

<file path=xl/sharedStrings.xml><?xml version="1.0" encoding="utf-8"?>
<sst xmlns="http://schemas.openxmlformats.org/spreadsheetml/2006/main" count="326" uniqueCount="107">
  <si>
    <t>A</t>
  </si>
  <si>
    <t>D</t>
  </si>
  <si>
    <t>DC</t>
  </si>
  <si>
    <t>B</t>
  </si>
  <si>
    <t>C</t>
  </si>
  <si>
    <t>A = All</t>
  </si>
  <si>
    <t>B = Baking</t>
  </si>
  <si>
    <t>C = Canning</t>
  </si>
  <si>
    <t>D = Drying</t>
  </si>
  <si>
    <t>CB = Canning/Baking</t>
  </si>
  <si>
    <t>DB = Drying/Baking</t>
  </si>
  <si>
    <t>DC = Drying/Canning</t>
  </si>
  <si>
    <t>CB</t>
  </si>
  <si>
    <t>DB</t>
  </si>
  <si>
    <t>Product Name</t>
  </si>
  <si>
    <t>INGREDIENTS &amp; OTHER VARIABLE COSTS</t>
  </si>
  <si>
    <t>$$$/Batch</t>
  </si>
  <si>
    <t>Units per Day of Production</t>
  </si>
  <si>
    <t>Average Selling Price</t>
  </si>
  <si>
    <t>Payroll Taxes &amp;/or Benefits Rate</t>
  </si>
  <si>
    <t>Revenue from One Day's Production</t>
  </si>
  <si>
    <t>Gross Margin for Production Year</t>
  </si>
  <si>
    <t>Gross Margins (combined for all products)</t>
  </si>
  <si>
    <t xml:space="preserve">     (i.e. Sales minus COGS and Labor)</t>
  </si>
  <si>
    <t>Licenses, Fees, &amp; Permits</t>
  </si>
  <si>
    <t>Other Expenses:</t>
  </si>
  <si>
    <t>Total Other Expenses:</t>
  </si>
  <si>
    <t>Produced on the Farm?</t>
  </si>
  <si>
    <t>Yes</t>
  </si>
  <si>
    <t>No</t>
  </si>
  <si>
    <t>Total Ingredients Costs per Processing Batch</t>
  </si>
  <si>
    <t>Number of Employees Needed for Production</t>
  </si>
  <si>
    <t>Units (jars, packages, etc.) Produced per Batch</t>
  </si>
  <si>
    <t>Batches per Day (assume all-day production)</t>
  </si>
  <si>
    <t>Total Packaging Costs per Unit of Product</t>
  </si>
  <si>
    <t>(includes all packaging and label costs)</t>
  </si>
  <si>
    <t>Cost of Goods Sold (COGS) per Unit</t>
  </si>
  <si>
    <t>Labor Cost per Day (assumes full day of production)</t>
  </si>
  <si>
    <t>Labor Cost per Unit of Product</t>
  </si>
  <si>
    <t>COGS and Labor Costs per Day of Production</t>
  </si>
  <si>
    <t>COGS and Labor Costs per Unit of Product</t>
  </si>
  <si>
    <t>Gross Margin per Day of Production</t>
  </si>
  <si>
    <t>Notes:</t>
  </si>
  <si>
    <t>Developed for:</t>
  </si>
  <si>
    <t>NCAT</t>
  </si>
  <si>
    <t>Developed by:</t>
  </si>
  <si>
    <t>Rodney B. Holcomb &amp; Timothy J. Bowser - FoodMech, LLC</t>
  </si>
  <si>
    <t>The template can be modified with assistance from FoodMech, LLC.</t>
  </si>
  <si>
    <t>If you choose to modify the template, we are willing to help you identify the necessary/corresponding changes in production.</t>
  </si>
  <si>
    <t>Go to:</t>
  </si>
  <si>
    <t>For comments or suggestions contact:</t>
  </si>
  <si>
    <t>Rodney Holcomb, rodney@foodmech.com, 405-612-8583</t>
  </si>
  <si>
    <t>Tim Bowser, tim@foodmech.com 405-269-2486</t>
  </si>
  <si>
    <t>and</t>
  </si>
  <si>
    <t>Hourly Kitchen Rental Rate</t>
  </si>
  <si>
    <t>Estimated Processing Days per Year</t>
  </si>
  <si>
    <t>(estimate for all processing, all products)</t>
  </si>
  <si>
    <t>(per day of kitchen rental)</t>
  </si>
  <si>
    <t>Estimated Processing Hours per Day</t>
  </si>
  <si>
    <t>Rental Expense per Day of Use</t>
  </si>
  <si>
    <t>Kitchen Rental Expense per Year</t>
  </si>
  <si>
    <t>Regulatory Costs per Day of Processing</t>
  </si>
  <si>
    <t>(e.g. licenses, permits, fees)</t>
  </si>
  <si>
    <t xml:space="preserve">Annual costs of regulatory compliance </t>
  </si>
  <si>
    <t>Average Hourly Wage Rate for Employees*</t>
  </si>
  <si>
    <t xml:space="preserve">*Number of employees entered on next page. </t>
  </si>
  <si>
    <t>Kitchen Use by Product (% of rental time)</t>
  </si>
  <si>
    <t>Kitchen Rental &amp; Labor Costs</t>
  </si>
  <si>
    <t>Kitchen Rental Expense</t>
  </si>
  <si>
    <r>
      <rPr>
        <b/>
        <u/>
        <sz val="12"/>
        <rFont val="Arial"/>
        <family val="2"/>
      </rPr>
      <t>Kitchen Rental &amp; Labor Costs</t>
    </r>
    <r>
      <rPr>
        <b/>
        <sz val="12"/>
        <rFont val="Arial"/>
        <family val="2"/>
      </rPr>
      <t>:  Values for kitchen rental days, hours/day, rental rate/hour, paid employee hourly wage, and employee benefits (if any).</t>
    </r>
  </si>
  <si>
    <t>Annual Pre-Tax Returns from Processing</t>
  </si>
  <si>
    <r>
      <rPr>
        <b/>
        <u/>
        <sz val="12"/>
        <rFont val="Arial"/>
        <family val="2"/>
      </rPr>
      <t>Estimated Annual Pre-Tax Returns</t>
    </r>
    <r>
      <rPr>
        <b/>
        <sz val="12"/>
        <rFont val="Arial"/>
        <family val="2"/>
      </rPr>
      <t>:  Input any additional expenses associated with marketing processed food items.  Net returns to the farm are then calculated.</t>
    </r>
  </si>
  <si>
    <t>Estimated Annual Pre-Tax Returns</t>
  </si>
  <si>
    <t>KITCHEN RENTAL &amp; LABOR COST ESTIMATES</t>
  </si>
  <si>
    <t>Gross Margin as % of Daily Revenue</t>
  </si>
  <si>
    <r>
      <rPr>
        <b/>
        <u/>
        <sz val="13"/>
        <rFont val="Arial"/>
        <family val="2"/>
      </rPr>
      <t>Disclaimer</t>
    </r>
    <r>
      <rPr>
        <b/>
        <sz val="13"/>
        <rFont val="Arial"/>
        <family val="2"/>
      </rPr>
      <t>: This decision-making template helps you compare "what if" scenarios by entering your own numbers and assumptions.  We have made the templates as user-friendly as possible,</t>
    </r>
  </si>
  <si>
    <t>but you do need basic familiarity with Microsoft Excel.  All results are approximate and should be treated with caution.  Even small errors in your assumptions can lead to highly</t>
  </si>
  <si>
    <t>misleading conclusions.  While every precaution has been taken in preparing this template, neither NCAT, nor the authors, nor the funders assume any liability for any loss or damage</t>
  </si>
  <si>
    <t>caused or alleged to be caused, directly or indirectly, to any person or entity by the use of this template.</t>
  </si>
  <si>
    <t>To protect the many formulas in the model, you can only access the shaded cells:</t>
  </si>
  <si>
    <t>To get started go to one of the tab links below.  Your input is required on each of the following tabs:</t>
  </si>
  <si>
    <t>These worksheets provide estimates for discussion purposes only.  Check your own data to be sure that your results make sense for your situation.</t>
  </si>
  <si>
    <t>NCAT Financial Analysis Model:  Commercial Kitchen, Hourly Rental</t>
  </si>
  <si>
    <t>Enter Product 3 Name Here</t>
  </si>
  <si>
    <t>Enter Product 4 Name Here</t>
  </si>
  <si>
    <t>Enter Product 5 Name Here</t>
  </si>
  <si>
    <t>Enter Product 6 Name Here</t>
  </si>
  <si>
    <t>Production Assumptions</t>
  </si>
  <si>
    <r>
      <rPr>
        <b/>
        <u/>
        <sz val="12"/>
        <rFont val="Arial"/>
        <family val="2"/>
      </rPr>
      <t>Production Assumptions</t>
    </r>
    <r>
      <rPr>
        <b/>
        <sz val="12"/>
        <rFont val="Arial"/>
        <family val="2"/>
      </rPr>
      <t>:  Values associated with the production of food items, including labor expenses.</t>
    </r>
  </si>
  <si>
    <t>Sauerkraut</t>
  </si>
  <si>
    <t>Cabbage (#1, 35 lbs)</t>
  </si>
  <si>
    <t>Salt</t>
  </si>
  <si>
    <t>Water</t>
  </si>
  <si>
    <t>Cabbage (#2, 35 lbs)</t>
  </si>
  <si>
    <t>Marketing</t>
  </si>
  <si>
    <t>PRODUCTION ASSUMPTIONS</t>
  </si>
  <si>
    <t>ESTIMATED ANNUAL PRE-TAX RETURNS</t>
  </si>
  <si>
    <t>Cucumber Relish</t>
  </si>
  <si>
    <t>Cucumbers (35 lbs)</t>
  </si>
  <si>
    <t>Onions (5 lbs)</t>
  </si>
  <si>
    <t>Sales staff (not processing)</t>
  </si>
  <si>
    <t>Transportation/distribution</t>
  </si>
  <si>
    <t>Give-aways (samples, donations)</t>
  </si>
  <si>
    <t>Damaged products</t>
  </si>
  <si>
    <t>Supplies (hairnets, gloves, cleaning)</t>
  </si>
  <si>
    <t>Maintenance/repairs for equipment</t>
  </si>
  <si>
    <t>Product liability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</si>
</sst>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Fill="0" applyBorder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4" fillId="0" borderId="0" xfId="0" applyFont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65" fontId="4" fillId="3" borderId="9" xfId="0" applyNumberFormat="1" applyFont="1" applyFill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165" fontId="4" fillId="3" borderId="9" xfId="1" applyNumberFormat="1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1" applyNumberFormat="1" applyFon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Protection="1">
      <protection locked="0"/>
    </xf>
    <xf numFmtId="0" fontId="6" fillId="0" borderId="1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9" fontId="0" fillId="0" borderId="0" xfId="0" applyNumberFormat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165" fontId="0" fillId="0" borderId="5" xfId="0" applyNumberFormat="1" applyBorder="1" applyProtection="1">
      <protection hidden="1"/>
    </xf>
    <xf numFmtId="165" fontId="4" fillId="0" borderId="0" xfId="0" applyNumberFormat="1" applyFont="1" applyFill="1" applyBorder="1" applyProtection="1">
      <protection hidden="1"/>
    </xf>
    <xf numFmtId="165" fontId="0" fillId="0" borderId="5" xfId="0" applyNumberFormat="1" applyFill="1" applyBorder="1" applyProtection="1">
      <protection hidden="1"/>
    </xf>
    <xf numFmtId="0" fontId="0" fillId="0" borderId="7" xfId="0" applyBorder="1" applyProtection="1">
      <protection hidden="1"/>
    </xf>
    <xf numFmtId="8" fontId="4" fillId="3" borderId="9" xfId="0" applyNumberFormat="1" applyFont="1" applyFill="1" applyBorder="1" applyProtection="1">
      <protection hidden="1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0" xfId="0" applyFill="1" applyBorder="1" applyProtection="1">
      <protection locked="0"/>
    </xf>
    <xf numFmtId="9" fontId="0" fillId="2" borderId="11" xfId="2" applyFont="1" applyFill="1" applyBorder="1" applyProtection="1">
      <protection locked="0"/>
    </xf>
    <xf numFmtId="9" fontId="0" fillId="2" borderId="12" xfId="2" applyFont="1" applyFill="1" applyBorder="1" applyProtection="1">
      <protection locked="0"/>
    </xf>
    <xf numFmtId="9" fontId="0" fillId="2" borderId="10" xfId="2" applyFont="1" applyFill="1" applyBorder="1" applyProtection="1">
      <protection locked="0"/>
    </xf>
    <xf numFmtId="9" fontId="0" fillId="2" borderId="9" xfId="2" applyFon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65" fontId="0" fillId="0" borderId="0" xfId="0" applyNumberForma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8" fontId="0" fillId="3" borderId="9" xfId="0" applyNumberFormat="1" applyFill="1" applyBorder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3" applyFont="1" applyFill="1" applyBorder="1" applyProtection="1">
      <protection hidden="1"/>
    </xf>
    <xf numFmtId="0" fontId="7" fillId="0" borderId="0" xfId="3" applyFill="1" applyBorder="1" applyProtection="1">
      <protection hidden="1"/>
    </xf>
    <xf numFmtId="0" fontId="7" fillId="0" borderId="0" xfId="3" applyProtection="1">
      <protection hidden="1"/>
    </xf>
    <xf numFmtId="0" fontId="9" fillId="0" borderId="0" xfId="3" applyFont="1" applyFill="1" applyBorder="1" applyProtection="1">
      <protection hidden="1"/>
    </xf>
    <xf numFmtId="0" fontId="7" fillId="5" borderId="0" xfId="3" applyFill="1" applyBorder="1" applyProtection="1">
      <protection hidden="1"/>
    </xf>
    <xf numFmtId="38" fontId="7" fillId="0" borderId="0" xfId="3" applyNumberFormat="1" applyProtection="1">
      <protection hidden="1"/>
    </xf>
    <xf numFmtId="0" fontId="10" fillId="0" borderId="0" xfId="3" applyFont="1" applyFill="1" applyBorder="1" applyProtection="1">
      <protection hidden="1"/>
    </xf>
    <xf numFmtId="0" fontId="7" fillId="0" borderId="0" xfId="3" applyBorder="1" applyProtection="1">
      <protection hidden="1"/>
    </xf>
    <xf numFmtId="0" fontId="11" fillId="0" borderId="0" xfId="3" applyFont="1" applyFill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13" fillId="0" borderId="0" xfId="4" applyFont="1" applyAlignment="1" applyProtection="1">
      <protection locked="0"/>
    </xf>
    <xf numFmtId="0" fontId="11" fillId="0" borderId="0" xfId="3" applyFont="1" applyBorder="1" applyProtection="1">
      <protection hidden="1"/>
    </xf>
    <xf numFmtId="0" fontId="10" fillId="0" borderId="0" xfId="3" applyFont="1" applyBorder="1" applyProtection="1">
      <protection hidden="1"/>
    </xf>
    <xf numFmtId="0" fontId="14" fillId="0" borderId="0" xfId="3" applyFont="1" applyAlignment="1" applyProtection="1">
      <alignment horizontal="center"/>
      <protection hidden="1"/>
    </xf>
    <xf numFmtId="0" fontId="7" fillId="4" borderId="0" xfId="3" applyFill="1" applyProtection="1">
      <protection hidden="1"/>
    </xf>
    <xf numFmtId="0" fontId="7" fillId="0" borderId="0" xfId="3" applyFont="1" applyProtection="1">
      <protection hidden="1"/>
    </xf>
    <xf numFmtId="0" fontId="15" fillId="0" borderId="0" xfId="3" applyFont="1" applyFill="1" applyBorder="1" applyProtection="1">
      <protection hidden="1"/>
    </xf>
    <xf numFmtId="0" fontId="10" fillId="0" borderId="0" xfId="3" applyFont="1" applyProtection="1">
      <protection hidden="1"/>
    </xf>
    <xf numFmtId="0" fontId="0" fillId="0" borderId="0" xfId="0" applyProtection="1">
      <protection locked="0"/>
    </xf>
    <xf numFmtId="8" fontId="0" fillId="0" borderId="5" xfId="0" applyNumberFormat="1" applyBorder="1" applyProtection="1">
      <protection hidden="1"/>
    </xf>
    <xf numFmtId="10" fontId="0" fillId="0" borderId="8" xfId="2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9" fillId="6" borderId="13" xfId="3" applyFont="1" applyFill="1" applyBorder="1" applyProtection="1">
      <protection hidden="1"/>
    </xf>
    <xf numFmtId="0" fontId="7" fillId="6" borderId="14" xfId="3" applyFill="1" applyBorder="1" applyProtection="1">
      <protection hidden="1"/>
    </xf>
    <xf numFmtId="0" fontId="7" fillId="6" borderId="15" xfId="3" applyFill="1" applyBorder="1" applyProtection="1">
      <protection hidden="1"/>
    </xf>
    <xf numFmtId="0" fontId="9" fillId="6" borderId="16" xfId="3" applyFont="1" applyFill="1" applyBorder="1" applyProtection="1">
      <protection hidden="1"/>
    </xf>
    <xf numFmtId="0" fontId="7" fillId="6" borderId="0" xfId="3" applyFill="1" applyBorder="1" applyProtection="1">
      <protection hidden="1"/>
    </xf>
    <xf numFmtId="0" fontId="7" fillId="6" borderId="17" xfId="3" applyFill="1" applyBorder="1" applyProtection="1">
      <protection hidden="1"/>
    </xf>
    <xf numFmtId="0" fontId="9" fillId="6" borderId="18" xfId="3" applyFont="1" applyFill="1" applyBorder="1" applyProtection="1">
      <protection hidden="1"/>
    </xf>
    <xf numFmtId="0" fontId="7" fillId="6" borderId="19" xfId="3" applyFill="1" applyBorder="1" applyProtection="1">
      <protection hidden="1"/>
    </xf>
    <xf numFmtId="0" fontId="7" fillId="6" borderId="20" xfId="3" applyFill="1" applyBorder="1" applyProtection="1">
      <protection hidden="1"/>
    </xf>
    <xf numFmtId="0" fontId="18" fillId="0" borderId="0" xfId="0" applyFont="1"/>
    <xf numFmtId="0" fontId="7" fillId="0" borderId="0" xfId="3" applyProtection="1">
      <protection locked="0"/>
    </xf>
    <xf numFmtId="0" fontId="13" fillId="0" borderId="0" xfId="4" applyFont="1" applyFill="1" applyBorder="1" applyAlignment="1" applyProtection="1">
      <protection locked="0"/>
    </xf>
    <xf numFmtId="0" fontId="13" fillId="0" borderId="0" xfId="4" applyFont="1" applyAlignment="1" applyProtection="1">
      <protection locked="0"/>
    </xf>
    <xf numFmtId="0" fontId="4" fillId="0" borderId="0" xfId="0" applyFont="1" applyProtection="1">
      <protection hidden="1"/>
    </xf>
    <xf numFmtId="0" fontId="12" fillId="0" borderId="0" xfId="4" applyAlignment="1" applyProtection="1">
      <protection locked="0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4" applyFill="1" applyBorder="1" applyAlignment="1" applyProtection="1">
      <protection locked="0"/>
    </xf>
  </cellXfs>
  <cellStyles count="12">
    <cellStyle name="Comma 2" xfId="10" xr:uid="{00000000-0005-0000-0000-000000000000}"/>
    <cellStyle name="Currency" xfId="1" builtinId="4"/>
    <cellStyle name="Currency 2" xfId="8" xr:uid="{00000000-0005-0000-0000-000002000000}"/>
    <cellStyle name="Hyperlink" xfId="4" builtinId="8"/>
    <cellStyle name="Normal" xfId="0" builtinId="0" customBuiltin="1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4 2" xfId="11" xr:uid="{00000000-0005-0000-0000-000008000000}"/>
    <cellStyle name="Percent" xfId="2" builtinId="5"/>
    <cellStyle name="Percent 2" xfId="7" xr:uid="{00000000-0005-0000-0000-00000A000000}"/>
    <cellStyle name="Percent 3" xfId="9" xr:uid="{00000000-0005-0000-0000-00000B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59</xdr:row>
      <xdr:rowOff>0</xdr:rowOff>
    </xdr:from>
    <xdr:to>
      <xdr:col>7</xdr:col>
      <xdr:colOff>19050</xdr:colOff>
      <xdr:row>80</xdr:row>
      <xdr:rowOff>47625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581400" y="9553575"/>
          <a:ext cx="3743325" cy="34480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Subtract Non-Production costs for year </a:t>
          </a:r>
        </a:p>
        <a:p>
          <a:endParaRPr lang="en-US" sz="1100"/>
        </a:p>
        <a:p>
          <a:endParaRPr lang="en-US" sz="1100"/>
        </a:p>
      </xdr:txBody>
    </xdr:sp>
    <xdr:clientData fLocksWithSheet="0"/>
  </xdr:twoCellAnchor>
  <xdr:twoCellAnchor>
    <xdr:from>
      <xdr:col>8</xdr:col>
      <xdr:colOff>0</xdr:colOff>
      <xdr:row>59</xdr:row>
      <xdr:rowOff>0</xdr:rowOff>
    </xdr:from>
    <xdr:to>
      <xdr:col>11</xdr:col>
      <xdr:colOff>0</xdr:colOff>
      <xdr:row>80</xdr:row>
      <xdr:rowOff>47625</xdr:rowOff>
    </xdr:to>
    <xdr:sp macro="" textlink="" fLocksText="0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86675" y="9553575"/>
          <a:ext cx="3743325" cy="34480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12</xdr:col>
      <xdr:colOff>0</xdr:colOff>
      <xdr:row>59</xdr:row>
      <xdr:rowOff>0</xdr:rowOff>
    </xdr:from>
    <xdr:to>
      <xdr:col>15</xdr:col>
      <xdr:colOff>0</xdr:colOff>
      <xdr:row>80</xdr:row>
      <xdr:rowOff>47625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811000" y="9553575"/>
          <a:ext cx="3743325" cy="34480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16</xdr:col>
      <xdr:colOff>0</xdr:colOff>
      <xdr:row>59</xdr:row>
      <xdr:rowOff>0</xdr:rowOff>
    </xdr:from>
    <xdr:to>
      <xdr:col>19</xdr:col>
      <xdr:colOff>0</xdr:colOff>
      <xdr:row>80</xdr:row>
      <xdr:rowOff>47625</xdr:rowOff>
    </xdr:to>
    <xdr:sp macro="" textlink="" fLocksText="0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935325" y="9553575"/>
          <a:ext cx="3743325" cy="34480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20</xdr:col>
      <xdr:colOff>0</xdr:colOff>
      <xdr:row>59</xdr:row>
      <xdr:rowOff>0</xdr:rowOff>
    </xdr:from>
    <xdr:to>
      <xdr:col>23</xdr:col>
      <xdr:colOff>0</xdr:colOff>
      <xdr:row>80</xdr:row>
      <xdr:rowOff>47625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0059650" y="9553575"/>
          <a:ext cx="3743325" cy="34480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24</xdr:col>
      <xdr:colOff>0</xdr:colOff>
      <xdr:row>59</xdr:row>
      <xdr:rowOff>0</xdr:rowOff>
    </xdr:from>
    <xdr:to>
      <xdr:col>27</xdr:col>
      <xdr:colOff>0</xdr:colOff>
      <xdr:row>80</xdr:row>
      <xdr:rowOff>47625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4183975" y="9553575"/>
          <a:ext cx="3743325" cy="34480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On-Farm%20Equipment/On-Farm%20Inspected%20Kitchen%20Template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ies"/>
      <sheetName val="Variable Costs &amp; Pricing"/>
      <sheetName val="Net Returns"/>
      <sheetName val="Farm Fresh Equiv Pricing"/>
    </sheetNames>
    <sheetDataSet>
      <sheetData sheetId="0">
        <row r="6">
          <cell r="C6">
            <v>60</v>
          </cell>
        </row>
        <row r="204">
          <cell r="B204" t="str">
            <v>A = All</v>
          </cell>
          <cell r="C204" t="str">
            <v>A</v>
          </cell>
        </row>
        <row r="205">
          <cell r="B205" t="str">
            <v>B = Baking</v>
          </cell>
          <cell r="C205" t="str">
            <v>B</v>
          </cell>
        </row>
        <row r="206">
          <cell r="B206" t="str">
            <v>C = Canning</v>
          </cell>
          <cell r="C206" t="str">
            <v>C</v>
          </cell>
        </row>
        <row r="207">
          <cell r="B207" t="str">
            <v>D = Drying</v>
          </cell>
          <cell r="C207" t="str">
            <v>D</v>
          </cell>
        </row>
        <row r="208">
          <cell r="B208" t="str">
            <v>CB = Canning/Baking</v>
          </cell>
          <cell r="C208" t="str">
            <v>CB</v>
          </cell>
        </row>
        <row r="209">
          <cell r="B209" t="str">
            <v>DB = Drying/Baking</v>
          </cell>
          <cell r="C209" t="str">
            <v>DB</v>
          </cell>
        </row>
        <row r="210">
          <cell r="B210" t="str">
            <v>DC = Drying/Canning</v>
          </cell>
          <cell r="C210" t="str">
            <v>DC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9"/>
  <sheetViews>
    <sheetView showGridLines="0" showRowColHeaders="0" workbookViewId="0">
      <selection activeCell="C20" sqref="C20:F20"/>
    </sheetView>
  </sheetViews>
  <sheetFormatPr baseColWidth="10" defaultColWidth="9.1640625" defaultRowHeight="13" x14ac:dyDescent="0.15"/>
  <cols>
    <col min="1" max="1" width="5.6640625" style="54" customWidth="1"/>
    <col min="2" max="2" width="21.83203125" style="54" customWidth="1"/>
    <col min="3" max="3" width="9.1640625" style="54"/>
    <col min="4" max="4" width="9.5" style="54" customWidth="1"/>
    <col min="5" max="5" width="9.1640625" style="54"/>
    <col min="6" max="6" width="21" style="54" bestFit="1" customWidth="1"/>
    <col min="7" max="11" width="9.1640625" style="54"/>
    <col min="12" max="13" width="9.6640625" style="54" bestFit="1" customWidth="1"/>
    <col min="14" max="16384" width="9.1640625" style="54"/>
  </cols>
  <sheetData>
    <row r="1" spans="2:22" ht="18" x14ac:dyDescent="0.2">
      <c r="B1" s="52" t="s">
        <v>82</v>
      </c>
      <c r="C1" s="53"/>
      <c r="D1" s="53"/>
      <c r="E1" s="53"/>
      <c r="F1" s="53"/>
      <c r="G1" s="53"/>
      <c r="H1" s="53"/>
      <c r="I1" s="53"/>
      <c r="J1" s="53"/>
    </row>
    <row r="2" spans="2:22" ht="18" x14ac:dyDescent="0.2">
      <c r="B2" s="52"/>
      <c r="C2" s="53"/>
      <c r="D2" s="53"/>
      <c r="E2" s="53"/>
      <c r="F2" s="53"/>
      <c r="G2" s="53"/>
      <c r="H2" s="53"/>
      <c r="I2" s="53"/>
      <c r="J2" s="53"/>
    </row>
    <row r="3" spans="2:22" ht="16" x14ac:dyDescent="0.2">
      <c r="B3" s="60" t="s">
        <v>43</v>
      </c>
      <c r="C3" s="68" t="s">
        <v>44</v>
      </c>
      <c r="D3" s="58"/>
      <c r="E3" s="58"/>
      <c r="F3" s="58"/>
      <c r="G3" s="53"/>
      <c r="H3" s="53"/>
      <c r="I3" s="53"/>
      <c r="J3" s="53"/>
    </row>
    <row r="4" spans="2:22" ht="16" x14ac:dyDescent="0.2">
      <c r="B4" s="60" t="s">
        <v>45</v>
      </c>
      <c r="C4" s="68" t="s">
        <v>46</v>
      </c>
      <c r="D4" s="58"/>
      <c r="E4" s="58"/>
      <c r="F4" s="58"/>
      <c r="G4" s="53"/>
      <c r="H4" s="53"/>
      <c r="I4" s="53"/>
      <c r="J4" s="53"/>
    </row>
    <row r="5" spans="2:22" ht="17" thickBot="1" x14ac:dyDescent="0.25">
      <c r="B5" s="60"/>
      <c r="C5" s="58"/>
      <c r="D5" s="58"/>
      <c r="E5" s="58"/>
      <c r="F5" s="58"/>
      <c r="G5" s="53"/>
      <c r="H5" s="53"/>
      <c r="I5" s="53"/>
      <c r="J5" s="53"/>
    </row>
    <row r="6" spans="2:22" ht="17" x14ac:dyDescent="0.2">
      <c r="B6" s="74" t="s">
        <v>75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</row>
    <row r="7" spans="2:22" ht="17" x14ac:dyDescent="0.2">
      <c r="B7" s="77" t="s">
        <v>76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</row>
    <row r="8" spans="2:22" ht="17" x14ac:dyDescent="0.2">
      <c r="B8" s="77" t="s">
        <v>77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</row>
    <row r="9" spans="2:22" ht="18" thickBot="1" x14ac:dyDescent="0.25">
      <c r="B9" s="80" t="s">
        <v>78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</row>
    <row r="10" spans="2:22" ht="17" x14ac:dyDescent="0.2">
      <c r="B10" s="60" t="s">
        <v>79</v>
      </c>
      <c r="C10" s="58"/>
      <c r="D10" s="58"/>
      <c r="E10" s="69"/>
      <c r="F10" s="60"/>
      <c r="H10" s="55"/>
      <c r="I10" s="53"/>
      <c r="J10" s="56"/>
      <c r="K10" s="65" t="s">
        <v>53</v>
      </c>
      <c r="L10" s="66"/>
    </row>
    <row r="11" spans="2:22" ht="16" x14ac:dyDescent="0.2">
      <c r="B11" s="60" t="s">
        <v>47</v>
      </c>
      <c r="C11" s="58"/>
      <c r="D11" s="58"/>
      <c r="E11" s="58"/>
      <c r="F11" s="58"/>
      <c r="G11" s="53"/>
      <c r="H11" s="53"/>
      <c r="I11" s="53"/>
      <c r="J11" s="53"/>
      <c r="N11" s="57"/>
    </row>
    <row r="12" spans="2:22" ht="16" x14ac:dyDescent="0.2">
      <c r="B12" s="60" t="s">
        <v>48</v>
      </c>
      <c r="C12" s="58"/>
      <c r="D12" s="58"/>
      <c r="E12" s="58"/>
      <c r="F12" s="58"/>
      <c r="G12" s="53"/>
      <c r="H12" s="53"/>
      <c r="I12" s="53"/>
      <c r="J12" s="53"/>
    </row>
    <row r="13" spans="2:22" ht="16" x14ac:dyDescent="0.2">
      <c r="B13" s="58"/>
      <c r="C13" s="58"/>
      <c r="D13" s="58"/>
      <c r="E13" s="58"/>
      <c r="F13" s="58"/>
      <c r="G13" s="53"/>
      <c r="H13" s="53"/>
      <c r="I13" s="53"/>
      <c r="J13" s="53"/>
    </row>
    <row r="14" spans="2:22" ht="16" x14ac:dyDescent="0.2">
      <c r="B14" s="60" t="s">
        <v>80</v>
      </c>
      <c r="C14" s="58"/>
      <c r="D14" s="58"/>
      <c r="E14" s="58"/>
      <c r="F14" s="58"/>
      <c r="G14" s="53"/>
      <c r="H14" s="53"/>
      <c r="I14" s="53"/>
      <c r="J14" s="53"/>
    </row>
    <row r="15" spans="2:22" ht="16" x14ac:dyDescent="0.2">
      <c r="B15" s="60" t="s">
        <v>69</v>
      </c>
      <c r="C15" s="58"/>
      <c r="D15" s="58"/>
      <c r="E15" s="58"/>
      <c r="F15" s="58"/>
      <c r="G15" s="53"/>
      <c r="H15" s="53"/>
      <c r="I15" s="53"/>
      <c r="J15" s="53"/>
    </row>
    <row r="16" spans="2:22" ht="16" x14ac:dyDescent="0.2">
      <c r="B16" s="60" t="s">
        <v>88</v>
      </c>
      <c r="C16" s="58"/>
      <c r="D16" s="58"/>
      <c r="E16" s="58"/>
      <c r="F16" s="58"/>
      <c r="G16" s="53"/>
      <c r="H16" s="53"/>
      <c r="I16" s="53"/>
      <c r="J16" s="53"/>
    </row>
    <row r="17" spans="2:15" ht="16" x14ac:dyDescent="0.2">
      <c r="B17" s="60" t="s">
        <v>71</v>
      </c>
      <c r="C17" s="64"/>
      <c r="D17" s="64"/>
      <c r="E17" s="69"/>
      <c r="F17" s="64"/>
      <c r="G17" s="59"/>
      <c r="H17" s="59"/>
      <c r="I17" s="59"/>
      <c r="J17" s="59"/>
    </row>
    <row r="18" spans="2:15" ht="17.25" customHeight="1" x14ac:dyDescent="0.2">
      <c r="B18" s="69"/>
      <c r="C18" s="69"/>
      <c r="D18" s="69"/>
      <c r="E18" s="69"/>
      <c r="F18" s="69"/>
    </row>
    <row r="19" spans="2:15" ht="16" x14ac:dyDescent="0.2">
      <c r="B19" s="69"/>
      <c r="C19" s="60" t="s">
        <v>49</v>
      </c>
      <c r="D19" s="69"/>
      <c r="E19" s="69"/>
      <c r="F19" s="69"/>
    </row>
    <row r="20" spans="2:15" ht="16" x14ac:dyDescent="0.2">
      <c r="B20" s="69"/>
      <c r="C20" s="85" t="s">
        <v>67</v>
      </c>
      <c r="D20" s="85"/>
      <c r="E20" s="85"/>
      <c r="F20" s="85"/>
      <c r="L20" s="84"/>
      <c r="M20" s="84"/>
      <c r="N20" s="84"/>
      <c r="O20" s="84"/>
    </row>
    <row r="21" spans="2:15" ht="16" x14ac:dyDescent="0.2">
      <c r="B21" s="69"/>
      <c r="C21" s="86" t="s">
        <v>87</v>
      </c>
      <c r="D21" s="86"/>
      <c r="E21" s="86"/>
      <c r="F21" s="86"/>
      <c r="G21" s="61"/>
      <c r="H21" s="61"/>
      <c r="L21" s="84"/>
      <c r="M21" s="84"/>
      <c r="N21" s="84"/>
      <c r="O21" s="84"/>
    </row>
    <row r="22" spans="2:15" ht="16" x14ac:dyDescent="0.2">
      <c r="B22" s="69"/>
      <c r="C22" s="86" t="s">
        <v>72</v>
      </c>
      <c r="D22" s="86"/>
      <c r="E22" s="86"/>
      <c r="F22" s="86"/>
      <c r="G22" s="53"/>
      <c r="H22" s="53"/>
      <c r="L22" s="84"/>
      <c r="M22" s="84"/>
      <c r="N22" s="84"/>
      <c r="O22" s="84"/>
    </row>
    <row r="23" spans="2:15" ht="16" x14ac:dyDescent="0.2">
      <c r="B23" s="69"/>
      <c r="C23" s="62"/>
      <c r="D23" s="69"/>
      <c r="E23" s="69"/>
      <c r="F23" s="69"/>
      <c r="L23" s="84"/>
      <c r="M23" s="84"/>
      <c r="N23" s="84"/>
      <c r="O23" s="84"/>
    </row>
    <row r="24" spans="2:15" ht="16" x14ac:dyDescent="0.2">
      <c r="B24" s="60" t="s">
        <v>50</v>
      </c>
      <c r="C24" s="58"/>
      <c r="D24" s="58"/>
      <c r="E24" s="69"/>
      <c r="F24" s="63" t="s">
        <v>51</v>
      </c>
      <c r="L24" s="84"/>
      <c r="M24" s="84"/>
      <c r="N24" s="84"/>
      <c r="O24" s="84"/>
    </row>
    <row r="25" spans="2:15" ht="16" x14ac:dyDescent="0.2">
      <c r="B25" s="64"/>
      <c r="C25" s="60"/>
      <c r="D25" s="60"/>
      <c r="E25" s="69"/>
      <c r="F25" s="60" t="s">
        <v>52</v>
      </c>
      <c r="L25" s="84"/>
      <c r="M25" s="84"/>
      <c r="N25" s="84"/>
      <c r="O25" s="84"/>
    </row>
    <row r="26" spans="2:15" x14ac:dyDescent="0.15">
      <c r="L26" s="84"/>
      <c r="M26" s="84"/>
      <c r="N26" s="84"/>
      <c r="O26" s="84"/>
    </row>
    <row r="27" spans="2:15" x14ac:dyDescent="0.15">
      <c r="L27" s="84"/>
      <c r="M27" s="84"/>
      <c r="N27" s="84"/>
      <c r="O27" s="84"/>
    </row>
    <row r="28" spans="2:15" x14ac:dyDescent="0.15">
      <c r="L28" s="84"/>
      <c r="M28" s="84"/>
      <c r="N28" s="84"/>
      <c r="O28" s="84"/>
    </row>
    <row r="29" spans="2:15" x14ac:dyDescent="0.15">
      <c r="L29" s="84"/>
      <c r="M29" s="84"/>
      <c r="N29" s="84"/>
      <c r="O29" s="84"/>
    </row>
  </sheetData>
  <sheetProtection password="E114" sheet="1" objects="1" scenarios="1" selectLockedCells="1"/>
  <mergeCells count="3">
    <mergeCell ref="C20:F20"/>
    <mergeCell ref="C21:F21"/>
    <mergeCell ref="C22:F22"/>
  </mergeCells>
  <hyperlinks>
    <hyperlink ref="C21:F21" location="'Production Assumptions'!A1" display="Product(s) Variable Costs &amp; Pricing" xr:uid="{00000000-0004-0000-0000-000000000000}"/>
    <hyperlink ref="C22:E22" location="'Net Returns'!A1" display="Estimated Annual Net Returns" xr:uid="{00000000-0004-0000-0000-000001000000}"/>
    <hyperlink ref="C20:F20" location="'Kitchen Rental &amp; Labor'!A1" display="Kitchen Rental &amp; Labor Costs" xr:uid="{00000000-0004-0000-0000-000002000000}"/>
    <hyperlink ref="C22:F22" location="'Est. Annual Pre-Tax Returns'!A1" display="Estimated Annual Pre-Tax Returns" xr:uid="{00000000-0004-0000-0000-00000300000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00"/>
  <sheetViews>
    <sheetView showGridLines="0" showRowColHeaders="0" zoomScaleNormal="100" workbookViewId="0">
      <selection activeCell="C11" sqref="C11"/>
    </sheetView>
  </sheetViews>
  <sheetFormatPr baseColWidth="10" defaultColWidth="5.6640625" defaultRowHeight="13" x14ac:dyDescent="0.15"/>
  <cols>
    <col min="1" max="1" width="5.6640625" style="3" customWidth="1"/>
    <col min="2" max="2" width="36.5" style="6" customWidth="1"/>
    <col min="3" max="3" width="11.33203125" style="2" customWidth="1"/>
    <col min="4" max="4" width="11.6640625" style="3" customWidth="1"/>
    <col min="5" max="8" width="10.6640625" style="3" customWidth="1"/>
    <col min="9" max="10" width="11.5" style="3" customWidth="1"/>
    <col min="11" max="11" width="63" style="3" customWidth="1"/>
    <col min="12" max="16384" width="5.6640625" style="3"/>
  </cols>
  <sheetData>
    <row r="1" spans="2:10" x14ac:dyDescent="0.15">
      <c r="B1" s="1" t="s">
        <v>73</v>
      </c>
    </row>
    <row r="2" spans="2:10" s="47" customFormat="1" ht="15" x14ac:dyDescent="0.2">
      <c r="B2" s="83" t="s">
        <v>81</v>
      </c>
      <c r="C2" s="50"/>
    </row>
    <row r="3" spans="2:10" s="47" customFormat="1" x14ac:dyDescent="0.15">
      <c r="B3" s="61" t="s">
        <v>49</v>
      </c>
      <c r="C3" s="67"/>
      <c r="D3" s="67"/>
      <c r="E3" s="67"/>
    </row>
    <row r="4" spans="2:10" s="47" customFormat="1" x14ac:dyDescent="0.15">
      <c r="B4" s="88" t="s">
        <v>87</v>
      </c>
      <c r="C4" s="88"/>
      <c r="D4" s="88"/>
      <c r="E4" s="88"/>
    </row>
    <row r="5" spans="2:10" s="47" customFormat="1" x14ac:dyDescent="0.15">
      <c r="B5" s="88" t="s">
        <v>72</v>
      </c>
      <c r="C5" s="88"/>
      <c r="D5" s="88"/>
      <c r="E5" s="67"/>
    </row>
    <row r="6" spans="2:10" s="47" customFormat="1" x14ac:dyDescent="0.15">
      <c r="B6" s="4"/>
      <c r="C6" s="50"/>
    </row>
    <row r="8" spans="2:10" ht="14" x14ac:dyDescent="0.15">
      <c r="B8" s="5" t="s">
        <v>55</v>
      </c>
      <c r="C8" s="15">
        <v>24</v>
      </c>
      <c r="F8" s="89" t="s">
        <v>64</v>
      </c>
      <c r="G8" s="89"/>
      <c r="H8" s="89"/>
      <c r="I8" s="89"/>
      <c r="J8" s="17">
        <v>15</v>
      </c>
    </row>
    <row r="9" spans="2:10" ht="14" x14ac:dyDescent="0.15">
      <c r="B9" s="6" t="s">
        <v>56</v>
      </c>
      <c r="F9" s="90" t="s">
        <v>65</v>
      </c>
      <c r="G9" s="90"/>
      <c r="H9" s="90"/>
      <c r="I9" s="90"/>
    </row>
    <row r="10" spans="2:10" x14ac:dyDescent="0.15">
      <c r="F10" s="87"/>
      <c r="G10" s="87"/>
      <c r="H10" s="87"/>
      <c r="I10" s="87"/>
    </row>
    <row r="11" spans="2:10" ht="14" x14ac:dyDescent="0.15">
      <c r="B11" s="5" t="s">
        <v>58</v>
      </c>
      <c r="C11" s="15">
        <v>8</v>
      </c>
      <c r="F11" s="87" t="s">
        <v>19</v>
      </c>
      <c r="G11" s="87"/>
      <c r="H11" s="87"/>
      <c r="I11" s="87"/>
      <c r="J11" s="37">
        <v>0.1</v>
      </c>
    </row>
    <row r="12" spans="2:10" ht="14" x14ac:dyDescent="0.15">
      <c r="B12" s="6" t="s">
        <v>57</v>
      </c>
      <c r="F12" s="8"/>
      <c r="G12" s="8"/>
      <c r="H12" s="8"/>
      <c r="I12" s="8"/>
    </row>
    <row r="13" spans="2:10" ht="12.75" customHeight="1" x14ac:dyDescent="0.15">
      <c r="F13" s="9"/>
      <c r="G13" s="9"/>
      <c r="H13" s="9"/>
      <c r="I13" s="9"/>
    </row>
    <row r="14" spans="2:10" ht="14" x14ac:dyDescent="0.15">
      <c r="B14" s="5" t="s">
        <v>54</v>
      </c>
      <c r="C14" s="16">
        <v>30</v>
      </c>
    </row>
    <row r="16" spans="2:10" ht="14" x14ac:dyDescent="0.15">
      <c r="B16" s="6" t="s">
        <v>59</v>
      </c>
      <c r="C16" s="10">
        <f>C11*C14</f>
        <v>240</v>
      </c>
    </row>
    <row r="17" spans="2:3" ht="14" x14ac:dyDescent="0.15">
      <c r="B17" s="6" t="s">
        <v>60</v>
      </c>
      <c r="C17" s="10">
        <f>C16*C8</f>
        <v>5760</v>
      </c>
    </row>
    <row r="19" spans="2:3" ht="12.75" customHeight="1" x14ac:dyDescent="0.15">
      <c r="B19" s="48" t="s">
        <v>63</v>
      </c>
      <c r="C19" s="17">
        <v>800</v>
      </c>
    </row>
    <row r="20" spans="2:3" ht="14" x14ac:dyDescent="0.15">
      <c r="B20" s="51" t="s">
        <v>62</v>
      </c>
    </row>
    <row r="22" spans="2:3" ht="14" x14ac:dyDescent="0.15">
      <c r="B22" s="51" t="s">
        <v>61</v>
      </c>
      <c r="C22" s="7">
        <f>IFERROR(C19/C8,0)</f>
        <v>33.333333333333336</v>
      </c>
    </row>
    <row r="94" spans="2:3" ht="14" x14ac:dyDescent="0.15">
      <c r="B94" s="6" t="s">
        <v>5</v>
      </c>
      <c r="C94" s="2" t="s">
        <v>0</v>
      </c>
    </row>
    <row r="95" spans="2:3" ht="14" x14ac:dyDescent="0.15">
      <c r="B95" s="6" t="s">
        <v>6</v>
      </c>
      <c r="C95" s="2" t="s">
        <v>3</v>
      </c>
    </row>
    <row r="96" spans="2:3" ht="14" x14ac:dyDescent="0.15">
      <c r="B96" s="6" t="s">
        <v>7</v>
      </c>
      <c r="C96" s="2" t="s">
        <v>4</v>
      </c>
    </row>
    <row r="97" spans="2:3" ht="14" x14ac:dyDescent="0.15">
      <c r="B97" s="6" t="s">
        <v>8</v>
      </c>
      <c r="C97" s="2" t="s">
        <v>1</v>
      </c>
    </row>
    <row r="98" spans="2:3" ht="14" x14ac:dyDescent="0.15">
      <c r="B98" s="6" t="s">
        <v>9</v>
      </c>
      <c r="C98" s="2" t="s">
        <v>12</v>
      </c>
    </row>
    <row r="99" spans="2:3" ht="14" x14ac:dyDescent="0.15">
      <c r="B99" s="6" t="s">
        <v>10</v>
      </c>
      <c r="C99" s="2" t="s">
        <v>13</v>
      </c>
    </row>
    <row r="100" spans="2:3" ht="14" x14ac:dyDescent="0.15">
      <c r="B100" s="6" t="s">
        <v>11</v>
      </c>
      <c r="C100" s="2" t="s">
        <v>2</v>
      </c>
    </row>
  </sheetData>
  <sheetProtection password="E114" sheet="1" objects="1" scenarios="1" selectLockedCells="1"/>
  <sortState xmlns:xlrd2="http://schemas.microsoft.com/office/spreadsheetml/2017/richdata2" ref="B37:K39">
    <sortCondition ref="B37"/>
  </sortState>
  <mergeCells count="6">
    <mergeCell ref="F11:I11"/>
    <mergeCell ref="B4:E4"/>
    <mergeCell ref="B5:D5"/>
    <mergeCell ref="F10:I10"/>
    <mergeCell ref="F8:I8"/>
    <mergeCell ref="F9:I9"/>
  </mergeCells>
  <hyperlinks>
    <hyperlink ref="B4:E4" location="'Production Assumptions'!A1" display="Production Assumptions" xr:uid="{00000000-0004-0000-0100-000000000000}"/>
    <hyperlink ref="B5:D5" location="'Est. Annual Pre-Tax Returns'!A1" display="Estimated Annual Pre-Tax Returns" xr:uid="{00000000-0004-0000-0100-000001000000}"/>
  </hyperlinks>
  <printOptions gridLines="1"/>
  <pageMargins left="0.75000000000000011" right="0.75000000000000011" top="0.75" bottom="0.75" header="0.5" footer="0.5"/>
  <pageSetup scale="1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88"/>
  <sheetViews>
    <sheetView showGridLines="0" showRowColHeaders="0" tabSelected="1" topLeftCell="B19" zoomScaleNormal="75" zoomScalePageLayoutView="125" workbookViewId="0">
      <selection activeCell="G37" sqref="G37"/>
    </sheetView>
  </sheetViews>
  <sheetFormatPr baseColWidth="10" defaultColWidth="12.6640625" defaultRowHeight="13" x14ac:dyDescent="0.15"/>
  <cols>
    <col min="1" max="1" width="4" style="3" customWidth="1"/>
    <col min="2" max="2" width="33" style="3" customWidth="1"/>
    <col min="3" max="3" width="10.6640625" style="3" customWidth="1"/>
    <col min="4" max="4" width="5.6640625" style="3" customWidth="1"/>
    <col min="5" max="5" width="30.6640625" style="3" customWidth="1"/>
    <col min="6" max="7" width="12.6640625" style="3" customWidth="1"/>
    <col min="8" max="8" width="5.6640625" style="3" customWidth="1"/>
    <col min="9" max="9" width="30.6640625" style="3" customWidth="1"/>
    <col min="10" max="11" width="12.6640625" style="3" customWidth="1"/>
    <col min="12" max="12" width="5.6640625" style="3" customWidth="1"/>
    <col min="13" max="13" width="30.6640625" style="3" customWidth="1"/>
    <col min="14" max="14" width="12.6640625" style="3" customWidth="1"/>
    <col min="15" max="15" width="12.6640625" style="3"/>
    <col min="16" max="16" width="5.6640625" style="3" customWidth="1"/>
    <col min="17" max="17" width="30.6640625" style="3" customWidth="1"/>
    <col min="18" max="18" width="12.6640625" style="3" customWidth="1"/>
    <col min="19" max="19" width="12.6640625" style="3"/>
    <col min="20" max="20" width="5.6640625" style="3" customWidth="1"/>
    <col min="21" max="21" width="30.6640625" style="3" customWidth="1"/>
    <col min="22" max="22" width="12.6640625" style="3" customWidth="1"/>
    <col min="23" max="23" width="12.6640625" style="3"/>
    <col min="24" max="24" width="5.6640625" style="3" customWidth="1"/>
    <col min="25" max="25" width="30.6640625" style="3" customWidth="1"/>
    <col min="26" max="26" width="12.6640625" style="3" customWidth="1"/>
    <col min="27" max="16384" width="12.6640625" style="3"/>
  </cols>
  <sheetData>
    <row r="1" spans="1:27" x14ac:dyDescent="0.15">
      <c r="B1" s="9" t="s">
        <v>95</v>
      </c>
      <c r="C1" s="9"/>
    </row>
    <row r="2" spans="1:27" s="47" customFormat="1" ht="15" x14ac:dyDescent="0.2">
      <c r="B2" s="83" t="s">
        <v>81</v>
      </c>
      <c r="C2" s="73"/>
    </row>
    <row r="3" spans="1:27" s="47" customFormat="1" x14ac:dyDescent="0.15">
      <c r="B3" s="61" t="s">
        <v>49</v>
      </c>
      <c r="C3" s="67"/>
      <c r="D3" s="67"/>
      <c r="E3" s="67"/>
    </row>
    <row r="4" spans="1:27" s="47" customFormat="1" x14ac:dyDescent="0.15">
      <c r="B4" s="92" t="s">
        <v>67</v>
      </c>
      <c r="C4" s="92"/>
      <c r="D4" s="92"/>
      <c r="E4" s="92"/>
    </row>
    <row r="5" spans="1:27" s="47" customFormat="1" x14ac:dyDescent="0.15">
      <c r="B5" s="88" t="s">
        <v>72</v>
      </c>
      <c r="C5" s="88"/>
      <c r="D5" s="88"/>
      <c r="E5" s="67"/>
    </row>
    <row r="6" spans="1:27" s="47" customFormat="1" x14ac:dyDescent="0.15">
      <c r="B6" s="49"/>
      <c r="C6" s="49"/>
    </row>
    <row r="7" spans="1:27" x14ac:dyDescent="0.15">
      <c r="E7" s="91" t="s">
        <v>15</v>
      </c>
      <c r="F7" s="91"/>
      <c r="G7" s="91"/>
    </row>
    <row r="8" spans="1:27" ht="28" x14ac:dyDescent="0.15">
      <c r="B8" s="9" t="s">
        <v>14</v>
      </c>
      <c r="E8" s="18" t="str">
        <f>B9</f>
        <v>Sauerkraut</v>
      </c>
      <c r="F8" s="11" t="s">
        <v>27</v>
      </c>
      <c r="G8" s="19" t="s">
        <v>16</v>
      </c>
      <c r="I8" s="18" t="str">
        <f>B10</f>
        <v>Cucumber Relish</v>
      </c>
      <c r="J8" s="11" t="s">
        <v>27</v>
      </c>
      <c r="K8" s="19" t="s">
        <v>16</v>
      </c>
      <c r="M8" s="18" t="str">
        <f>B11</f>
        <v>Enter Product 3 Name Here</v>
      </c>
      <c r="N8" s="11" t="s">
        <v>27</v>
      </c>
      <c r="O8" s="19" t="s">
        <v>16</v>
      </c>
      <c r="Q8" s="18" t="str">
        <f>B12</f>
        <v>Enter Product 4 Name Here</v>
      </c>
      <c r="R8" s="11" t="s">
        <v>27</v>
      </c>
      <c r="S8" s="19" t="s">
        <v>16</v>
      </c>
      <c r="U8" s="18" t="str">
        <f>B13</f>
        <v>Enter Product 5 Name Here</v>
      </c>
      <c r="V8" s="11" t="s">
        <v>27</v>
      </c>
      <c r="W8" s="19" t="s">
        <v>16</v>
      </c>
      <c r="Y8" s="18" t="str">
        <f>B14</f>
        <v>Enter Product 6 Name Here</v>
      </c>
      <c r="Z8" s="11" t="s">
        <v>27</v>
      </c>
      <c r="AA8" s="19" t="s">
        <v>16</v>
      </c>
    </row>
    <row r="9" spans="1:27" x14ac:dyDescent="0.15">
      <c r="A9" s="3">
        <v>1</v>
      </c>
      <c r="B9" s="31" t="s">
        <v>89</v>
      </c>
      <c r="C9" s="20"/>
      <c r="E9" s="31" t="s">
        <v>90</v>
      </c>
      <c r="F9" s="31" t="s">
        <v>28</v>
      </c>
      <c r="G9" s="38">
        <v>70</v>
      </c>
      <c r="I9" s="31" t="s">
        <v>98</v>
      </c>
      <c r="J9" s="31" t="s">
        <v>28</v>
      </c>
      <c r="K9" s="38">
        <v>105</v>
      </c>
      <c r="M9" s="31"/>
      <c r="N9" s="31" t="s">
        <v>29</v>
      </c>
      <c r="O9" s="38"/>
      <c r="Q9" s="31"/>
      <c r="R9" s="31" t="s">
        <v>29</v>
      </c>
      <c r="S9" s="38"/>
      <c r="U9" s="31"/>
      <c r="V9" s="31" t="s">
        <v>29</v>
      </c>
      <c r="W9" s="38"/>
      <c r="Y9" s="31"/>
      <c r="Z9" s="31" t="s">
        <v>29</v>
      </c>
      <c r="AA9" s="38"/>
    </row>
    <row r="10" spans="1:27" x14ac:dyDescent="0.15">
      <c r="A10" s="3">
        <v>2</v>
      </c>
      <c r="B10" s="32" t="s">
        <v>97</v>
      </c>
      <c r="C10" s="20"/>
      <c r="E10" s="32" t="s">
        <v>91</v>
      </c>
      <c r="F10" s="32" t="s">
        <v>29</v>
      </c>
      <c r="G10" s="39">
        <v>2</v>
      </c>
      <c r="I10" s="32" t="s">
        <v>99</v>
      </c>
      <c r="J10" s="32" t="s">
        <v>28</v>
      </c>
      <c r="K10" s="39">
        <v>20</v>
      </c>
      <c r="M10" s="32"/>
      <c r="N10" s="32" t="s">
        <v>29</v>
      </c>
      <c r="O10" s="39"/>
      <c r="Q10" s="32"/>
      <c r="R10" s="32" t="s">
        <v>29</v>
      </c>
      <c r="S10" s="39"/>
      <c r="U10" s="32"/>
      <c r="V10" s="32" t="s">
        <v>29</v>
      </c>
      <c r="W10" s="39"/>
      <c r="Y10" s="32"/>
      <c r="Z10" s="32" t="s">
        <v>29</v>
      </c>
      <c r="AA10" s="39"/>
    </row>
    <row r="11" spans="1:27" x14ac:dyDescent="0.15">
      <c r="A11" s="3">
        <v>3</v>
      </c>
      <c r="B11" s="32" t="s">
        <v>83</v>
      </c>
      <c r="C11" s="20"/>
      <c r="E11" s="32" t="s">
        <v>92</v>
      </c>
      <c r="F11" s="32" t="s">
        <v>29</v>
      </c>
      <c r="G11" s="39">
        <v>1</v>
      </c>
      <c r="I11" s="32" t="s">
        <v>91</v>
      </c>
      <c r="J11" s="32" t="s">
        <v>29</v>
      </c>
      <c r="K11" s="39">
        <v>2</v>
      </c>
      <c r="M11" s="32"/>
      <c r="N11" s="32" t="s">
        <v>29</v>
      </c>
      <c r="O11" s="39"/>
      <c r="Q11" s="32"/>
      <c r="R11" s="32" t="s">
        <v>29</v>
      </c>
      <c r="S11" s="39"/>
      <c r="U11" s="32"/>
      <c r="V11" s="32" t="s">
        <v>29</v>
      </c>
      <c r="W11" s="39"/>
      <c r="Y11" s="32"/>
      <c r="Z11" s="32" t="s">
        <v>29</v>
      </c>
      <c r="AA11" s="39"/>
    </row>
    <row r="12" spans="1:27" x14ac:dyDescent="0.15">
      <c r="A12" s="3">
        <v>4</v>
      </c>
      <c r="B12" s="32" t="s">
        <v>84</v>
      </c>
      <c r="C12" s="20"/>
      <c r="E12" s="32" t="s">
        <v>93</v>
      </c>
      <c r="F12" s="32" t="s">
        <v>28</v>
      </c>
      <c r="G12" s="39">
        <v>35</v>
      </c>
      <c r="I12" s="32"/>
      <c r="J12" s="32" t="s">
        <v>29</v>
      </c>
      <c r="K12" s="39"/>
      <c r="M12" s="32"/>
      <c r="N12" s="32" t="s">
        <v>29</v>
      </c>
      <c r="O12" s="39"/>
      <c r="Q12" s="32"/>
      <c r="R12" s="32" t="s">
        <v>29</v>
      </c>
      <c r="S12" s="39"/>
      <c r="U12" s="32"/>
      <c r="V12" s="32" t="s">
        <v>29</v>
      </c>
      <c r="W12" s="39"/>
      <c r="Y12" s="32"/>
      <c r="Z12" s="32" t="s">
        <v>29</v>
      </c>
      <c r="AA12" s="39"/>
    </row>
    <row r="13" spans="1:27" x14ac:dyDescent="0.15">
      <c r="A13" s="3">
        <v>5</v>
      </c>
      <c r="B13" s="32" t="s">
        <v>85</v>
      </c>
      <c r="C13" s="20"/>
      <c r="E13" s="32"/>
      <c r="F13" s="32" t="s">
        <v>29</v>
      </c>
      <c r="G13" s="39"/>
      <c r="I13" s="32"/>
      <c r="J13" s="32" t="s">
        <v>29</v>
      </c>
      <c r="K13" s="39"/>
      <c r="M13" s="32"/>
      <c r="N13" s="32" t="s">
        <v>29</v>
      </c>
      <c r="O13" s="39"/>
      <c r="Q13" s="32"/>
      <c r="R13" s="32" t="s">
        <v>29</v>
      </c>
      <c r="S13" s="39"/>
      <c r="U13" s="32"/>
      <c r="V13" s="32" t="s">
        <v>29</v>
      </c>
      <c r="W13" s="39"/>
      <c r="Y13" s="32"/>
      <c r="Z13" s="32" t="s">
        <v>29</v>
      </c>
      <c r="AA13" s="39"/>
    </row>
    <row r="14" spans="1:27" x14ac:dyDescent="0.15">
      <c r="A14" s="3">
        <v>6</v>
      </c>
      <c r="B14" s="33" t="s">
        <v>86</v>
      </c>
      <c r="C14" s="20"/>
      <c r="E14" s="32"/>
      <c r="F14" s="32" t="s">
        <v>29</v>
      </c>
      <c r="G14" s="39"/>
      <c r="I14" s="32"/>
      <c r="J14" s="32" t="s">
        <v>29</v>
      </c>
      <c r="K14" s="39"/>
      <c r="M14" s="32"/>
      <c r="N14" s="32" t="s">
        <v>29</v>
      </c>
      <c r="O14" s="39"/>
      <c r="Q14" s="32"/>
      <c r="R14" s="32" t="s">
        <v>29</v>
      </c>
      <c r="S14" s="39"/>
      <c r="U14" s="32"/>
      <c r="V14" s="32" t="s">
        <v>29</v>
      </c>
      <c r="W14" s="39"/>
      <c r="Y14" s="32"/>
      <c r="Z14" s="32" t="s">
        <v>29</v>
      </c>
      <c r="AA14" s="39"/>
    </row>
    <row r="15" spans="1:27" x14ac:dyDescent="0.15">
      <c r="B15" s="21"/>
      <c r="C15" s="21"/>
      <c r="E15" s="32"/>
      <c r="F15" s="32" t="s">
        <v>29</v>
      </c>
      <c r="G15" s="39"/>
      <c r="I15" s="32"/>
      <c r="J15" s="32" t="s">
        <v>29</v>
      </c>
      <c r="K15" s="39"/>
      <c r="M15" s="32"/>
      <c r="N15" s="32" t="s">
        <v>29</v>
      </c>
      <c r="O15" s="39"/>
      <c r="Q15" s="32"/>
      <c r="R15" s="32" t="s">
        <v>29</v>
      </c>
      <c r="S15" s="39"/>
      <c r="U15" s="32"/>
      <c r="V15" s="32" t="s">
        <v>29</v>
      </c>
      <c r="W15" s="39"/>
      <c r="Y15" s="32"/>
      <c r="Z15" s="32" t="s">
        <v>29</v>
      </c>
      <c r="AA15" s="39"/>
    </row>
    <row r="16" spans="1:27" x14ac:dyDescent="0.15">
      <c r="B16" s="21" t="s">
        <v>66</v>
      </c>
      <c r="E16" s="32"/>
      <c r="F16" s="32" t="s">
        <v>29</v>
      </c>
      <c r="G16" s="39"/>
      <c r="I16" s="32"/>
      <c r="J16" s="32" t="s">
        <v>29</v>
      </c>
      <c r="K16" s="39"/>
      <c r="M16" s="32"/>
      <c r="N16" s="32" t="s">
        <v>29</v>
      </c>
      <c r="O16" s="39"/>
      <c r="Q16" s="32"/>
      <c r="R16" s="32" t="s">
        <v>29</v>
      </c>
      <c r="S16" s="39"/>
      <c r="U16" s="32"/>
      <c r="V16" s="32" t="s">
        <v>29</v>
      </c>
      <c r="W16" s="39"/>
      <c r="Y16" s="32"/>
      <c r="Z16" s="32" t="s">
        <v>29</v>
      </c>
      <c r="AA16" s="39"/>
    </row>
    <row r="17" spans="2:27" x14ac:dyDescent="0.15">
      <c r="B17" s="3" t="str">
        <f>B9</f>
        <v>Sauerkraut</v>
      </c>
      <c r="C17" s="34">
        <v>0.5</v>
      </c>
      <c r="E17" s="32"/>
      <c r="F17" s="32" t="s">
        <v>29</v>
      </c>
      <c r="G17" s="39"/>
      <c r="I17" s="32"/>
      <c r="J17" s="32" t="s">
        <v>29</v>
      </c>
      <c r="K17" s="39"/>
      <c r="M17" s="32"/>
      <c r="N17" s="32" t="s">
        <v>29</v>
      </c>
      <c r="O17" s="39"/>
      <c r="Q17" s="32"/>
      <c r="R17" s="32" t="s">
        <v>29</v>
      </c>
      <c r="S17" s="39"/>
      <c r="U17" s="32"/>
      <c r="V17" s="32" t="s">
        <v>29</v>
      </c>
      <c r="W17" s="39"/>
      <c r="Y17" s="32"/>
      <c r="Z17" s="32" t="s">
        <v>29</v>
      </c>
      <c r="AA17" s="39"/>
    </row>
    <row r="18" spans="2:27" x14ac:dyDescent="0.15">
      <c r="B18" s="3" t="str">
        <f t="shared" ref="B18:B22" si="0">B10</f>
        <v>Cucumber Relish</v>
      </c>
      <c r="C18" s="35">
        <v>0.5</v>
      </c>
      <c r="E18" s="32"/>
      <c r="F18" s="32" t="s">
        <v>29</v>
      </c>
      <c r="G18" s="39"/>
      <c r="I18" s="32"/>
      <c r="J18" s="32" t="s">
        <v>29</v>
      </c>
      <c r="K18" s="39"/>
      <c r="M18" s="32"/>
      <c r="N18" s="32" t="s">
        <v>29</v>
      </c>
      <c r="O18" s="39"/>
      <c r="Q18" s="32"/>
      <c r="R18" s="32" t="s">
        <v>29</v>
      </c>
      <c r="S18" s="39"/>
      <c r="U18" s="32"/>
      <c r="V18" s="32" t="s">
        <v>29</v>
      </c>
      <c r="W18" s="39"/>
      <c r="Y18" s="32"/>
      <c r="Z18" s="32" t="s">
        <v>29</v>
      </c>
      <c r="AA18" s="39"/>
    </row>
    <row r="19" spans="2:27" x14ac:dyDescent="0.15">
      <c r="B19" s="3" t="str">
        <f t="shared" si="0"/>
        <v>Enter Product 3 Name Here</v>
      </c>
      <c r="C19" s="35">
        <v>0</v>
      </c>
      <c r="E19" s="32"/>
      <c r="F19" s="32" t="s">
        <v>29</v>
      </c>
      <c r="G19" s="39"/>
      <c r="I19" s="32"/>
      <c r="J19" s="32" t="s">
        <v>29</v>
      </c>
      <c r="K19" s="39"/>
      <c r="M19" s="32"/>
      <c r="N19" s="32" t="s">
        <v>29</v>
      </c>
      <c r="O19" s="39"/>
      <c r="Q19" s="32"/>
      <c r="R19" s="32" t="s">
        <v>29</v>
      </c>
      <c r="S19" s="39"/>
      <c r="U19" s="32"/>
      <c r="V19" s="32" t="s">
        <v>29</v>
      </c>
      <c r="W19" s="39"/>
      <c r="Y19" s="32"/>
      <c r="Z19" s="32" t="s">
        <v>29</v>
      </c>
      <c r="AA19" s="39"/>
    </row>
    <row r="20" spans="2:27" x14ac:dyDescent="0.15">
      <c r="B20" s="3" t="str">
        <f t="shared" si="0"/>
        <v>Enter Product 4 Name Here</v>
      </c>
      <c r="C20" s="35">
        <v>0</v>
      </c>
      <c r="E20" s="32"/>
      <c r="F20" s="32" t="s">
        <v>29</v>
      </c>
      <c r="G20" s="39"/>
      <c r="I20" s="32"/>
      <c r="J20" s="32" t="s">
        <v>29</v>
      </c>
      <c r="K20" s="39"/>
      <c r="M20" s="32"/>
      <c r="N20" s="32" t="s">
        <v>29</v>
      </c>
      <c r="O20" s="39"/>
      <c r="Q20" s="32"/>
      <c r="R20" s="32" t="s">
        <v>29</v>
      </c>
      <c r="S20" s="39"/>
      <c r="U20" s="32"/>
      <c r="V20" s="32" t="s">
        <v>29</v>
      </c>
      <c r="W20" s="39"/>
      <c r="Y20" s="32"/>
      <c r="Z20" s="32" t="s">
        <v>29</v>
      </c>
      <c r="AA20" s="39"/>
    </row>
    <row r="21" spans="2:27" x14ac:dyDescent="0.15">
      <c r="B21" s="3" t="str">
        <f t="shared" si="0"/>
        <v>Enter Product 5 Name Here</v>
      </c>
      <c r="C21" s="35">
        <v>0</v>
      </c>
      <c r="E21" s="32"/>
      <c r="F21" s="32" t="s">
        <v>29</v>
      </c>
      <c r="G21" s="39"/>
      <c r="I21" s="32"/>
      <c r="J21" s="32" t="s">
        <v>29</v>
      </c>
      <c r="K21" s="39"/>
      <c r="M21" s="32"/>
      <c r="N21" s="32" t="s">
        <v>29</v>
      </c>
      <c r="O21" s="39"/>
      <c r="Q21" s="32"/>
      <c r="R21" s="32" t="s">
        <v>29</v>
      </c>
      <c r="S21" s="39"/>
      <c r="U21" s="32"/>
      <c r="V21" s="32" t="s">
        <v>29</v>
      </c>
      <c r="W21" s="39"/>
      <c r="Y21" s="32"/>
      <c r="Z21" s="32" t="s">
        <v>29</v>
      </c>
      <c r="AA21" s="39"/>
    </row>
    <row r="22" spans="2:27" x14ac:dyDescent="0.15">
      <c r="B22" s="3" t="str">
        <f t="shared" si="0"/>
        <v>Enter Product 6 Name Here</v>
      </c>
      <c r="C22" s="36">
        <v>0</v>
      </c>
      <c r="E22" s="32"/>
      <c r="F22" s="32" t="s">
        <v>29</v>
      </c>
      <c r="G22" s="39"/>
      <c r="I22" s="32"/>
      <c r="J22" s="32" t="s">
        <v>29</v>
      </c>
      <c r="K22" s="39"/>
      <c r="M22" s="32"/>
      <c r="N22" s="32" t="s">
        <v>29</v>
      </c>
      <c r="O22" s="39"/>
      <c r="Q22" s="32"/>
      <c r="R22" s="32" t="s">
        <v>29</v>
      </c>
      <c r="S22" s="39"/>
      <c r="U22" s="32"/>
      <c r="V22" s="32" t="s">
        <v>29</v>
      </c>
      <c r="W22" s="39"/>
      <c r="Y22" s="32"/>
      <c r="Z22" s="32" t="s">
        <v>29</v>
      </c>
      <c r="AA22" s="39"/>
    </row>
    <row r="23" spans="2:27" x14ac:dyDescent="0.15">
      <c r="B23" s="22" t="str">
        <f>IF(C23&gt;1,"EXCEEDS PLANT CAPACITY", " ")</f>
        <v xml:space="preserve"> </v>
      </c>
      <c r="C23" s="23">
        <f>SUM(C17:C22)</f>
        <v>1</v>
      </c>
      <c r="E23" s="32"/>
      <c r="F23" s="32" t="s">
        <v>29</v>
      </c>
      <c r="G23" s="39"/>
      <c r="I23" s="32"/>
      <c r="J23" s="32" t="s">
        <v>29</v>
      </c>
      <c r="K23" s="39"/>
      <c r="M23" s="32"/>
      <c r="N23" s="32" t="s">
        <v>29</v>
      </c>
      <c r="O23" s="39"/>
      <c r="Q23" s="32"/>
      <c r="R23" s="32" t="s">
        <v>29</v>
      </c>
      <c r="S23" s="39"/>
      <c r="U23" s="32"/>
      <c r="V23" s="32" t="s">
        <v>29</v>
      </c>
      <c r="W23" s="39"/>
      <c r="Y23" s="32"/>
      <c r="Z23" s="32" t="s">
        <v>29</v>
      </c>
      <c r="AA23" s="39"/>
    </row>
    <row r="24" spans="2:27" x14ac:dyDescent="0.15">
      <c r="E24" s="32"/>
      <c r="F24" s="32" t="s">
        <v>29</v>
      </c>
      <c r="G24" s="39"/>
      <c r="I24" s="32"/>
      <c r="J24" s="32" t="s">
        <v>29</v>
      </c>
      <c r="K24" s="39"/>
      <c r="M24" s="32"/>
      <c r="N24" s="32" t="s">
        <v>29</v>
      </c>
      <c r="O24" s="39"/>
      <c r="Q24" s="32"/>
      <c r="R24" s="32" t="s">
        <v>29</v>
      </c>
      <c r="S24" s="39"/>
      <c r="U24" s="32"/>
      <c r="V24" s="32" t="s">
        <v>29</v>
      </c>
      <c r="W24" s="39"/>
      <c r="Y24" s="32"/>
      <c r="Z24" s="32" t="s">
        <v>29</v>
      </c>
      <c r="AA24" s="39"/>
    </row>
    <row r="25" spans="2:27" x14ac:dyDescent="0.15">
      <c r="E25" s="32"/>
      <c r="F25" s="32" t="s">
        <v>29</v>
      </c>
      <c r="G25" s="39"/>
      <c r="I25" s="32"/>
      <c r="J25" s="32" t="s">
        <v>29</v>
      </c>
      <c r="K25" s="39"/>
      <c r="M25" s="32"/>
      <c r="N25" s="32" t="s">
        <v>29</v>
      </c>
      <c r="O25" s="39"/>
      <c r="Q25" s="32"/>
      <c r="R25" s="32" t="s">
        <v>29</v>
      </c>
      <c r="S25" s="39"/>
      <c r="U25" s="32"/>
      <c r="V25" s="32" t="s">
        <v>29</v>
      </c>
      <c r="W25" s="39"/>
      <c r="Y25" s="32"/>
      <c r="Z25" s="32" t="s">
        <v>29</v>
      </c>
      <c r="AA25" s="39"/>
    </row>
    <row r="26" spans="2:27" x14ac:dyDescent="0.15">
      <c r="B26" s="5"/>
      <c r="E26" s="33"/>
      <c r="F26" s="33" t="s">
        <v>29</v>
      </c>
      <c r="G26" s="40"/>
      <c r="I26" s="33"/>
      <c r="J26" s="33" t="s">
        <v>29</v>
      </c>
      <c r="K26" s="40"/>
      <c r="M26" s="33"/>
      <c r="N26" s="33" t="s">
        <v>29</v>
      </c>
      <c r="O26" s="40"/>
      <c r="Q26" s="33"/>
      <c r="R26" s="33" t="s">
        <v>29</v>
      </c>
      <c r="S26" s="40"/>
      <c r="U26" s="33"/>
      <c r="V26" s="33" t="s">
        <v>29</v>
      </c>
      <c r="W26" s="40"/>
      <c r="Y26" s="33"/>
      <c r="Z26" s="33" t="s">
        <v>29</v>
      </c>
      <c r="AA26" s="40"/>
    </row>
    <row r="27" spans="2:27" x14ac:dyDescent="0.15">
      <c r="B27" s="5"/>
      <c r="C27" s="24"/>
      <c r="E27" s="12" t="s">
        <v>30</v>
      </c>
      <c r="F27" s="25"/>
      <c r="G27" s="26">
        <f>SUM(G9:G26)</f>
        <v>108</v>
      </c>
      <c r="I27" s="12" t="s">
        <v>30</v>
      </c>
      <c r="J27" s="25"/>
      <c r="K27" s="26">
        <f>SUM(K9:K26)</f>
        <v>127</v>
      </c>
      <c r="M27" s="12" t="s">
        <v>30</v>
      </c>
      <c r="N27" s="25"/>
      <c r="O27" s="26">
        <f>SUM(O9:O26)</f>
        <v>0</v>
      </c>
      <c r="Q27" s="12" t="s">
        <v>30</v>
      </c>
      <c r="R27" s="25"/>
      <c r="S27" s="26">
        <f>SUM(S9:S26)</f>
        <v>0</v>
      </c>
      <c r="U27" s="12" t="s">
        <v>30</v>
      </c>
      <c r="V27" s="25"/>
      <c r="W27" s="26">
        <f>SUM(W9:W26)</f>
        <v>0</v>
      </c>
      <c r="Y27" s="12" t="s">
        <v>30</v>
      </c>
      <c r="Z27" s="25"/>
      <c r="AA27" s="26">
        <f>SUM(AA9:AA26)</f>
        <v>0</v>
      </c>
    </row>
    <row r="28" spans="2:27" x14ac:dyDescent="0.15">
      <c r="B28" s="5"/>
      <c r="C28" s="24"/>
      <c r="E28" s="12"/>
      <c r="F28" s="25"/>
      <c r="G28" s="26"/>
      <c r="I28" s="12"/>
      <c r="J28" s="25"/>
      <c r="K28" s="26"/>
      <c r="M28" s="12"/>
      <c r="N28" s="25"/>
      <c r="O28" s="26"/>
      <c r="Q28" s="12"/>
      <c r="R28" s="25"/>
      <c r="S28" s="26"/>
      <c r="U28" s="12"/>
      <c r="V28" s="25"/>
      <c r="W28" s="26"/>
      <c r="Y28" s="12"/>
      <c r="Z28" s="25"/>
      <c r="AA28" s="26"/>
    </row>
    <row r="29" spans="2:27" x14ac:dyDescent="0.15">
      <c r="B29" s="89"/>
      <c r="E29" s="12" t="s">
        <v>31</v>
      </c>
      <c r="F29" s="25"/>
      <c r="G29" s="41">
        <v>2</v>
      </c>
      <c r="I29" s="12" t="s">
        <v>31</v>
      </c>
      <c r="J29" s="25"/>
      <c r="K29" s="41">
        <v>3</v>
      </c>
      <c r="M29" s="12" t="s">
        <v>31</v>
      </c>
      <c r="N29" s="25"/>
      <c r="O29" s="41"/>
      <c r="Q29" s="12" t="s">
        <v>31</v>
      </c>
      <c r="R29" s="25"/>
      <c r="S29" s="41"/>
      <c r="U29" s="12" t="s">
        <v>31</v>
      </c>
      <c r="V29" s="25"/>
      <c r="W29" s="41"/>
      <c r="Y29" s="12" t="s">
        <v>31</v>
      </c>
      <c r="Z29" s="25"/>
      <c r="AA29" s="41"/>
    </row>
    <row r="30" spans="2:27" x14ac:dyDescent="0.15">
      <c r="B30" s="89"/>
      <c r="E30" s="12"/>
      <c r="F30" s="25"/>
      <c r="G30" s="13"/>
      <c r="I30" s="12"/>
      <c r="J30" s="25"/>
      <c r="K30" s="13"/>
      <c r="M30" s="12"/>
      <c r="N30" s="25"/>
      <c r="O30" s="13"/>
      <c r="Q30" s="12"/>
      <c r="R30" s="25"/>
      <c r="S30" s="13"/>
      <c r="U30" s="12"/>
      <c r="V30" s="25"/>
      <c r="W30" s="13"/>
      <c r="Y30" s="12"/>
      <c r="Z30" s="25"/>
      <c r="AA30" s="13"/>
    </row>
    <row r="31" spans="2:27" x14ac:dyDescent="0.15">
      <c r="B31" s="9"/>
      <c r="E31" s="12" t="s">
        <v>32</v>
      </c>
      <c r="F31" s="25"/>
      <c r="G31" s="42">
        <v>100</v>
      </c>
      <c r="I31" s="12" t="s">
        <v>32</v>
      </c>
      <c r="J31" s="25"/>
      <c r="K31" s="42">
        <v>60</v>
      </c>
      <c r="M31" s="12" t="s">
        <v>32</v>
      </c>
      <c r="N31" s="25"/>
      <c r="O31" s="42"/>
      <c r="Q31" s="12" t="s">
        <v>32</v>
      </c>
      <c r="R31" s="25"/>
      <c r="S31" s="42"/>
      <c r="U31" s="12" t="s">
        <v>32</v>
      </c>
      <c r="V31" s="25"/>
      <c r="W31" s="42"/>
      <c r="Y31" s="12" t="s">
        <v>32</v>
      </c>
      <c r="Z31" s="25"/>
      <c r="AA31" s="42"/>
    </row>
    <row r="32" spans="2:27" x14ac:dyDescent="0.15">
      <c r="B32" s="9"/>
      <c r="E32" s="12"/>
      <c r="F32" s="25"/>
      <c r="G32" s="13"/>
      <c r="I32" s="12"/>
      <c r="J32" s="25"/>
      <c r="K32" s="13"/>
      <c r="M32" s="12"/>
      <c r="N32" s="25"/>
      <c r="O32" s="13"/>
      <c r="Q32" s="12"/>
      <c r="R32" s="25"/>
      <c r="S32" s="13"/>
      <c r="U32" s="12"/>
      <c r="V32" s="25"/>
      <c r="W32" s="13"/>
      <c r="Y32" s="12"/>
      <c r="Z32" s="25"/>
      <c r="AA32" s="13"/>
    </row>
    <row r="33" spans="2:27" x14ac:dyDescent="0.15">
      <c r="B33" s="9"/>
      <c r="E33" s="12" t="s">
        <v>33</v>
      </c>
      <c r="F33" s="25"/>
      <c r="G33" s="42">
        <v>2</v>
      </c>
      <c r="I33" s="12" t="s">
        <v>33</v>
      </c>
      <c r="J33" s="25"/>
      <c r="K33" s="42">
        <v>4</v>
      </c>
      <c r="M33" s="12" t="s">
        <v>33</v>
      </c>
      <c r="N33" s="25"/>
      <c r="O33" s="42"/>
      <c r="Q33" s="12" t="s">
        <v>33</v>
      </c>
      <c r="R33" s="25"/>
      <c r="S33" s="42"/>
      <c r="U33" s="12" t="s">
        <v>33</v>
      </c>
      <c r="V33" s="25"/>
      <c r="W33" s="42"/>
      <c r="Y33" s="12" t="s">
        <v>33</v>
      </c>
      <c r="Z33" s="25"/>
      <c r="AA33" s="42"/>
    </row>
    <row r="34" spans="2:27" x14ac:dyDescent="0.15">
      <c r="B34" s="9"/>
      <c r="E34" s="12"/>
      <c r="F34" s="25"/>
      <c r="G34" s="13"/>
      <c r="I34" s="12"/>
      <c r="J34" s="25"/>
      <c r="K34" s="13"/>
      <c r="M34" s="12"/>
      <c r="N34" s="25"/>
      <c r="O34" s="13"/>
      <c r="Q34" s="12"/>
      <c r="R34" s="25"/>
      <c r="S34" s="13"/>
      <c r="U34" s="12"/>
      <c r="V34" s="25"/>
      <c r="W34" s="13"/>
      <c r="Y34" s="12"/>
      <c r="Z34" s="25"/>
      <c r="AA34" s="13"/>
    </row>
    <row r="35" spans="2:27" x14ac:dyDescent="0.15">
      <c r="B35" s="9"/>
      <c r="C35" s="27"/>
      <c r="E35" s="12" t="s">
        <v>17</v>
      </c>
      <c r="F35" s="25"/>
      <c r="G35" s="13">
        <f>G31*G33</f>
        <v>200</v>
      </c>
      <c r="I35" s="12" t="s">
        <v>17</v>
      </c>
      <c r="J35" s="25"/>
      <c r="K35" s="13">
        <f>K31*K33</f>
        <v>240</v>
      </c>
      <c r="M35" s="12" t="s">
        <v>17</v>
      </c>
      <c r="N35" s="25"/>
      <c r="O35" s="13">
        <f>O31*O33</f>
        <v>0</v>
      </c>
      <c r="Q35" s="12" t="s">
        <v>17</v>
      </c>
      <c r="R35" s="25"/>
      <c r="S35" s="13">
        <f>S31*S33</f>
        <v>0</v>
      </c>
      <c r="U35" s="12" t="s">
        <v>17</v>
      </c>
      <c r="V35" s="25"/>
      <c r="W35" s="13">
        <f>W31*W33</f>
        <v>0</v>
      </c>
      <c r="Y35" s="12" t="s">
        <v>17</v>
      </c>
      <c r="Z35" s="25"/>
      <c r="AA35" s="13">
        <f>AA31*AA33</f>
        <v>0</v>
      </c>
    </row>
    <row r="36" spans="2:27" x14ac:dyDescent="0.15">
      <c r="B36" s="9"/>
      <c r="C36" s="27"/>
      <c r="E36" s="12"/>
      <c r="F36" s="25"/>
      <c r="G36" s="26"/>
      <c r="I36" s="12"/>
      <c r="J36" s="25"/>
      <c r="K36" s="26"/>
      <c r="M36" s="12"/>
      <c r="N36" s="25"/>
      <c r="O36" s="26"/>
      <c r="Q36" s="12"/>
      <c r="R36" s="25"/>
      <c r="S36" s="26"/>
      <c r="U36" s="12"/>
      <c r="V36" s="25"/>
      <c r="W36" s="26"/>
      <c r="Y36" s="12"/>
      <c r="Z36" s="25"/>
      <c r="AA36" s="26"/>
    </row>
    <row r="37" spans="2:27" x14ac:dyDescent="0.15">
      <c r="E37" s="12" t="s">
        <v>34</v>
      </c>
      <c r="F37" s="25"/>
      <c r="G37" s="17">
        <v>1.2</v>
      </c>
      <c r="I37" s="12" t="s">
        <v>34</v>
      </c>
      <c r="J37" s="25"/>
      <c r="K37" s="17">
        <v>2.5</v>
      </c>
      <c r="M37" s="12" t="s">
        <v>34</v>
      </c>
      <c r="N37" s="25"/>
      <c r="O37" s="17"/>
      <c r="Q37" s="12" t="s">
        <v>34</v>
      </c>
      <c r="R37" s="25"/>
      <c r="S37" s="17"/>
      <c r="U37" s="12" t="s">
        <v>34</v>
      </c>
      <c r="V37" s="25"/>
      <c r="W37" s="17"/>
      <c r="Y37" s="12" t="s">
        <v>34</v>
      </c>
      <c r="Z37" s="25"/>
      <c r="AA37" s="17"/>
    </row>
    <row r="38" spans="2:27" x14ac:dyDescent="0.15">
      <c r="E38" s="12" t="s">
        <v>35</v>
      </c>
      <c r="F38" s="25"/>
      <c r="G38" s="13"/>
      <c r="I38" s="12" t="s">
        <v>35</v>
      </c>
      <c r="J38" s="25"/>
      <c r="K38" s="13"/>
      <c r="M38" s="12" t="s">
        <v>35</v>
      </c>
      <c r="N38" s="25"/>
      <c r="O38" s="13"/>
      <c r="Q38" s="12" t="s">
        <v>35</v>
      </c>
      <c r="R38" s="25"/>
      <c r="S38" s="13"/>
      <c r="U38" s="12" t="s">
        <v>35</v>
      </c>
      <c r="V38" s="25"/>
      <c r="W38" s="13"/>
      <c r="Y38" s="12" t="s">
        <v>35</v>
      </c>
      <c r="Z38" s="25"/>
      <c r="AA38" s="13"/>
    </row>
    <row r="39" spans="2:27" x14ac:dyDescent="0.15">
      <c r="E39" s="12"/>
      <c r="F39" s="25"/>
      <c r="G39" s="13"/>
      <c r="I39" s="12"/>
      <c r="J39" s="25"/>
      <c r="K39" s="13"/>
      <c r="M39" s="12"/>
      <c r="N39" s="25"/>
      <c r="O39" s="13"/>
      <c r="Q39" s="12"/>
      <c r="R39" s="25"/>
      <c r="S39" s="13"/>
      <c r="U39" s="12"/>
      <c r="V39" s="25"/>
      <c r="W39" s="13"/>
      <c r="Y39" s="12"/>
      <c r="Z39" s="25"/>
      <c r="AA39" s="13"/>
    </row>
    <row r="40" spans="2:27" x14ac:dyDescent="0.15">
      <c r="E40" s="12" t="s">
        <v>36</v>
      </c>
      <c r="F40" s="25"/>
      <c r="G40" s="26">
        <f>IFERROR((G27/G31)+G37,0)</f>
        <v>2.2800000000000002</v>
      </c>
      <c r="I40" s="12" t="s">
        <v>36</v>
      </c>
      <c r="J40" s="25"/>
      <c r="K40" s="26">
        <f>IFERROR((K27/K31)+K37,0)</f>
        <v>4.6166666666666671</v>
      </c>
      <c r="M40" s="12" t="s">
        <v>36</v>
      </c>
      <c r="N40" s="25"/>
      <c r="O40" s="26">
        <f>IFERROR((O27/O31)+O37,0)</f>
        <v>0</v>
      </c>
      <c r="Q40" s="12" t="s">
        <v>36</v>
      </c>
      <c r="R40" s="25"/>
      <c r="S40" s="26">
        <f>IFERROR((S27/S31)+S37,0)</f>
        <v>0</v>
      </c>
      <c r="U40" s="12" t="s">
        <v>36</v>
      </c>
      <c r="V40" s="25"/>
      <c r="W40" s="26">
        <f>IFERROR((W27/W31)+W37,0)</f>
        <v>0</v>
      </c>
      <c r="Y40" s="12" t="s">
        <v>36</v>
      </c>
      <c r="Z40" s="25"/>
      <c r="AA40" s="26">
        <f>IFERROR((AA27/AA31)+AA37,0)</f>
        <v>0</v>
      </c>
    </row>
    <row r="41" spans="2:27" x14ac:dyDescent="0.15">
      <c r="E41" s="12"/>
      <c r="F41" s="25"/>
      <c r="G41" s="26"/>
      <c r="I41" s="12"/>
      <c r="J41" s="25"/>
      <c r="K41" s="26"/>
      <c r="M41" s="12"/>
      <c r="N41" s="25"/>
      <c r="O41" s="26"/>
      <c r="Q41" s="12"/>
      <c r="R41" s="25"/>
      <c r="S41" s="26"/>
      <c r="U41" s="12"/>
      <c r="V41" s="25"/>
      <c r="W41" s="26"/>
      <c r="Y41" s="12"/>
      <c r="Z41" s="25"/>
      <c r="AA41" s="26"/>
    </row>
    <row r="42" spans="2:27" x14ac:dyDescent="0.15">
      <c r="E42" s="12" t="s">
        <v>37</v>
      </c>
      <c r="F42" s="25"/>
      <c r="G42" s="26">
        <f>G29*'Kitchen Rental &amp; Labor'!$J$8*(1+'Kitchen Rental &amp; Labor'!$J$11)*'Kitchen Rental &amp; Labor'!$C$11</f>
        <v>264</v>
      </c>
      <c r="I42" s="12" t="s">
        <v>37</v>
      </c>
      <c r="J42" s="25"/>
      <c r="K42" s="26">
        <f>K29*'Kitchen Rental &amp; Labor'!$J$8*(1+'Kitchen Rental &amp; Labor'!$J$11)*'Kitchen Rental &amp; Labor'!$C$11</f>
        <v>396.00000000000006</v>
      </c>
      <c r="M42" s="12" t="s">
        <v>37</v>
      </c>
      <c r="N42" s="25"/>
      <c r="O42" s="26">
        <f>O29*'Kitchen Rental &amp; Labor'!$J$8*(1+'Kitchen Rental &amp; Labor'!$J$11)*'Kitchen Rental &amp; Labor'!$C$11</f>
        <v>0</v>
      </c>
      <c r="Q42" s="12" t="s">
        <v>37</v>
      </c>
      <c r="R42" s="25"/>
      <c r="S42" s="26">
        <f>S29*'Kitchen Rental &amp; Labor'!$J$8*(1+'Kitchen Rental &amp; Labor'!$J$11)*'Kitchen Rental &amp; Labor'!$C$11</f>
        <v>0</v>
      </c>
      <c r="U42" s="12" t="s">
        <v>37</v>
      </c>
      <c r="V42" s="25"/>
      <c r="W42" s="26">
        <f>W29*'Kitchen Rental &amp; Labor'!$J$8*(1+'Kitchen Rental &amp; Labor'!$J$11)*'Kitchen Rental &amp; Labor'!$C$11</f>
        <v>0</v>
      </c>
      <c r="Y42" s="12" t="s">
        <v>37</v>
      </c>
      <c r="Z42" s="25"/>
      <c r="AA42" s="26">
        <f>AA29*'Kitchen Rental &amp; Labor'!$J$8*(1+'Kitchen Rental &amp; Labor'!$J$11)*'Kitchen Rental &amp; Labor'!$C$11</f>
        <v>0</v>
      </c>
    </row>
    <row r="43" spans="2:27" x14ac:dyDescent="0.15">
      <c r="E43" s="12"/>
      <c r="F43" s="25"/>
      <c r="G43" s="26"/>
      <c r="I43" s="12"/>
      <c r="J43" s="25"/>
      <c r="K43" s="26"/>
      <c r="M43" s="12"/>
      <c r="N43" s="25"/>
      <c r="O43" s="26"/>
      <c r="Q43" s="12"/>
      <c r="R43" s="25"/>
      <c r="S43" s="26"/>
      <c r="U43" s="12"/>
      <c r="V43" s="25"/>
      <c r="W43" s="26"/>
      <c r="Y43" s="12"/>
      <c r="Z43" s="25"/>
      <c r="AA43" s="26"/>
    </row>
    <row r="44" spans="2:27" x14ac:dyDescent="0.15">
      <c r="E44" s="12" t="s">
        <v>38</v>
      </c>
      <c r="F44" s="25"/>
      <c r="G44" s="26">
        <f>IFERROR(G42/G35,0)</f>
        <v>1.32</v>
      </c>
      <c r="I44" s="12" t="s">
        <v>38</v>
      </c>
      <c r="J44" s="25"/>
      <c r="K44" s="26">
        <f>IFERROR(K42/K35,0)</f>
        <v>1.6500000000000001</v>
      </c>
      <c r="M44" s="12" t="s">
        <v>38</v>
      </c>
      <c r="N44" s="25"/>
      <c r="O44" s="26">
        <f>IFERROR(O42/O35,0)</f>
        <v>0</v>
      </c>
      <c r="Q44" s="12" t="s">
        <v>38</v>
      </c>
      <c r="R44" s="25"/>
      <c r="S44" s="26">
        <f>IFERROR(S42/S35,0)</f>
        <v>0</v>
      </c>
      <c r="U44" s="12" t="s">
        <v>38</v>
      </c>
      <c r="V44" s="25"/>
      <c r="W44" s="26">
        <f>IFERROR(W42/W35,0)</f>
        <v>0</v>
      </c>
      <c r="Y44" s="12" t="s">
        <v>38</v>
      </c>
      <c r="Z44" s="25"/>
      <c r="AA44" s="26">
        <f>IFERROR(AA42/AA35,0)</f>
        <v>0</v>
      </c>
    </row>
    <row r="45" spans="2:27" x14ac:dyDescent="0.15">
      <c r="E45" s="12"/>
      <c r="F45" s="25"/>
      <c r="G45" s="13"/>
      <c r="I45" s="12"/>
      <c r="J45" s="25"/>
      <c r="K45" s="13"/>
      <c r="M45" s="12"/>
      <c r="N45" s="25"/>
      <c r="O45" s="13"/>
      <c r="Q45" s="12"/>
      <c r="R45" s="25"/>
      <c r="S45" s="13"/>
      <c r="U45" s="12"/>
      <c r="V45" s="25"/>
      <c r="W45" s="13"/>
      <c r="Y45" s="12"/>
      <c r="Z45" s="25"/>
      <c r="AA45" s="13"/>
    </row>
    <row r="46" spans="2:27" x14ac:dyDescent="0.15">
      <c r="E46" s="12" t="s">
        <v>40</v>
      </c>
      <c r="F46" s="25"/>
      <c r="G46" s="26">
        <f>G40+G44</f>
        <v>3.6000000000000005</v>
      </c>
      <c r="I46" s="12" t="s">
        <v>40</v>
      </c>
      <c r="J46" s="25"/>
      <c r="K46" s="26">
        <f>K40+K44</f>
        <v>6.2666666666666675</v>
      </c>
      <c r="M46" s="12" t="s">
        <v>40</v>
      </c>
      <c r="N46" s="25"/>
      <c r="O46" s="26">
        <f>O40+O44</f>
        <v>0</v>
      </c>
      <c r="Q46" s="12" t="s">
        <v>40</v>
      </c>
      <c r="R46" s="25"/>
      <c r="S46" s="26">
        <f>S40+S44</f>
        <v>0</v>
      </c>
      <c r="U46" s="12" t="s">
        <v>40</v>
      </c>
      <c r="V46" s="25"/>
      <c r="W46" s="26">
        <f>W40+W44</f>
        <v>0</v>
      </c>
      <c r="Y46" s="12" t="s">
        <v>40</v>
      </c>
      <c r="Z46" s="25"/>
      <c r="AA46" s="26">
        <f>AA40+AA44</f>
        <v>0</v>
      </c>
    </row>
    <row r="47" spans="2:27" x14ac:dyDescent="0.15">
      <c r="E47" s="12"/>
      <c r="F47" s="25"/>
      <c r="G47" s="13"/>
      <c r="I47" s="12"/>
      <c r="J47" s="25"/>
      <c r="K47" s="13"/>
      <c r="M47" s="12"/>
      <c r="N47" s="25"/>
      <c r="O47" s="13"/>
      <c r="Q47" s="12"/>
      <c r="R47" s="25"/>
      <c r="S47" s="13"/>
      <c r="U47" s="12"/>
      <c r="V47" s="25"/>
      <c r="W47" s="13"/>
      <c r="Y47" s="12"/>
      <c r="Z47" s="25"/>
      <c r="AA47" s="13"/>
    </row>
    <row r="48" spans="2:27" x14ac:dyDescent="0.15">
      <c r="E48" s="12" t="s">
        <v>39</v>
      </c>
      <c r="F48" s="25"/>
      <c r="G48" s="26">
        <f>G46*G35</f>
        <v>720.00000000000011</v>
      </c>
      <c r="I48" s="12" t="s">
        <v>39</v>
      </c>
      <c r="J48" s="25"/>
      <c r="K48" s="26">
        <f>K46*K35</f>
        <v>1504.0000000000002</v>
      </c>
      <c r="M48" s="12" t="s">
        <v>39</v>
      </c>
      <c r="N48" s="25"/>
      <c r="O48" s="26">
        <f>O46*O35</f>
        <v>0</v>
      </c>
      <c r="Q48" s="12" t="s">
        <v>39</v>
      </c>
      <c r="R48" s="25"/>
      <c r="S48" s="26">
        <f>S46*S35</f>
        <v>0</v>
      </c>
      <c r="U48" s="12" t="s">
        <v>39</v>
      </c>
      <c r="V48" s="25"/>
      <c r="W48" s="26">
        <f>W46*W35</f>
        <v>0</v>
      </c>
      <c r="Y48" s="12" t="s">
        <v>39</v>
      </c>
      <c r="Z48" s="25"/>
      <c r="AA48" s="26">
        <f>AA46*AA35</f>
        <v>0</v>
      </c>
    </row>
    <row r="49" spans="4:27" x14ac:dyDescent="0.15">
      <c r="E49" s="12"/>
      <c r="F49" s="25"/>
      <c r="G49" s="13"/>
      <c r="I49" s="12"/>
      <c r="J49" s="25"/>
      <c r="K49" s="13"/>
      <c r="M49" s="12"/>
      <c r="N49" s="25"/>
      <c r="O49" s="13"/>
      <c r="Q49" s="12"/>
      <c r="R49" s="25"/>
      <c r="S49" s="13"/>
      <c r="U49" s="12"/>
      <c r="V49" s="25"/>
      <c r="W49" s="13"/>
      <c r="Y49" s="12"/>
      <c r="Z49" s="25"/>
      <c r="AA49" s="13"/>
    </row>
    <row r="50" spans="4:27" x14ac:dyDescent="0.15">
      <c r="E50" s="12" t="s">
        <v>18</v>
      </c>
      <c r="F50" s="25"/>
      <c r="G50" s="17">
        <v>6</v>
      </c>
      <c r="I50" s="12" t="s">
        <v>18</v>
      </c>
      <c r="J50" s="25"/>
      <c r="K50" s="17">
        <v>8</v>
      </c>
      <c r="M50" s="12" t="s">
        <v>18</v>
      </c>
      <c r="N50" s="25"/>
      <c r="O50" s="17"/>
      <c r="Q50" s="12" t="s">
        <v>18</v>
      </c>
      <c r="R50" s="25"/>
      <c r="S50" s="17"/>
      <c r="U50" s="12" t="s">
        <v>18</v>
      </c>
      <c r="V50" s="25"/>
      <c r="W50" s="17"/>
      <c r="Y50" s="12" t="s">
        <v>18</v>
      </c>
      <c r="Z50" s="25"/>
      <c r="AA50" s="17"/>
    </row>
    <row r="51" spans="4:27" x14ac:dyDescent="0.15">
      <c r="E51" s="12"/>
      <c r="F51" s="25"/>
      <c r="G51" s="28"/>
      <c r="I51" s="12"/>
      <c r="J51" s="25"/>
      <c r="K51" s="28"/>
      <c r="M51" s="12"/>
      <c r="N51" s="25"/>
      <c r="O51" s="28"/>
      <c r="Q51" s="12"/>
      <c r="R51" s="25"/>
      <c r="S51" s="28"/>
      <c r="U51" s="12"/>
      <c r="V51" s="25"/>
      <c r="W51" s="28"/>
      <c r="Y51" s="12"/>
      <c r="Z51" s="25"/>
      <c r="AA51" s="28"/>
    </row>
    <row r="52" spans="4:27" x14ac:dyDescent="0.15">
      <c r="E52" s="12" t="s">
        <v>20</v>
      </c>
      <c r="F52" s="25"/>
      <c r="G52" s="26">
        <f>G50*G35</f>
        <v>1200</v>
      </c>
      <c r="H52" s="25"/>
      <c r="I52" s="12" t="s">
        <v>20</v>
      </c>
      <c r="J52" s="25"/>
      <c r="K52" s="26">
        <f>K50*K35</f>
        <v>1920</v>
      </c>
      <c r="L52" s="25"/>
      <c r="M52" s="12" t="s">
        <v>20</v>
      </c>
      <c r="N52" s="25"/>
      <c r="O52" s="26">
        <f>O50*O35</f>
        <v>0</v>
      </c>
      <c r="P52" s="25"/>
      <c r="Q52" s="12" t="s">
        <v>20</v>
      </c>
      <c r="R52" s="25"/>
      <c r="S52" s="26">
        <f>S50*S35</f>
        <v>0</v>
      </c>
      <c r="T52" s="25"/>
      <c r="U52" s="12" t="s">
        <v>20</v>
      </c>
      <c r="V52" s="25"/>
      <c r="W52" s="26">
        <f>W50*W35</f>
        <v>0</v>
      </c>
      <c r="X52" s="25"/>
      <c r="Y52" s="12" t="s">
        <v>20</v>
      </c>
      <c r="Z52" s="25"/>
      <c r="AA52" s="26">
        <f>AA50*AA35</f>
        <v>0</v>
      </c>
    </row>
    <row r="53" spans="4:27" x14ac:dyDescent="0.15">
      <c r="E53" s="12"/>
      <c r="F53" s="25"/>
      <c r="G53" s="13"/>
      <c r="H53" s="25"/>
      <c r="I53" s="12"/>
      <c r="J53" s="25"/>
      <c r="K53" s="13"/>
      <c r="L53" s="25"/>
      <c r="M53" s="12"/>
      <c r="N53" s="25"/>
      <c r="O53" s="13"/>
      <c r="P53" s="25"/>
      <c r="Q53" s="12"/>
      <c r="R53" s="25"/>
      <c r="S53" s="13"/>
      <c r="T53" s="25"/>
      <c r="U53" s="12"/>
      <c r="V53" s="25"/>
      <c r="W53" s="13"/>
      <c r="X53" s="25"/>
      <c r="Y53" s="12"/>
      <c r="Z53" s="25"/>
      <c r="AA53" s="13"/>
    </row>
    <row r="54" spans="4:27" x14ac:dyDescent="0.15">
      <c r="E54" s="12" t="s">
        <v>41</v>
      </c>
      <c r="F54" s="25"/>
      <c r="G54" s="71">
        <f>G52-G48</f>
        <v>479.99999999999989</v>
      </c>
      <c r="H54" s="25"/>
      <c r="I54" s="12" t="s">
        <v>41</v>
      </c>
      <c r="J54" s="25"/>
      <c r="K54" s="71">
        <f>K52-K48</f>
        <v>415.99999999999977</v>
      </c>
      <c r="L54" s="25"/>
      <c r="M54" s="12" t="s">
        <v>41</v>
      </c>
      <c r="N54" s="25"/>
      <c r="O54" s="71">
        <f>O52-O48</f>
        <v>0</v>
      </c>
      <c r="P54" s="25"/>
      <c r="Q54" s="12" t="s">
        <v>41</v>
      </c>
      <c r="R54" s="25"/>
      <c r="S54" s="71">
        <f>S52-S48</f>
        <v>0</v>
      </c>
      <c r="T54" s="25"/>
      <c r="U54" s="12" t="s">
        <v>41</v>
      </c>
      <c r="V54" s="25"/>
      <c r="W54" s="71">
        <f>W52-W48</f>
        <v>0</v>
      </c>
      <c r="X54" s="25"/>
      <c r="Y54" s="12" t="s">
        <v>41</v>
      </c>
      <c r="Z54" s="25"/>
      <c r="AA54" s="71">
        <f>AA52-AA48</f>
        <v>0</v>
      </c>
    </row>
    <row r="55" spans="4:27" s="47" customFormat="1" x14ac:dyDescent="0.15">
      <c r="E55" s="14" t="s">
        <v>74</v>
      </c>
      <c r="F55" s="29"/>
      <c r="G55" s="72">
        <f>IFERROR(G54/G52,0)</f>
        <v>0.39999999999999991</v>
      </c>
      <c r="H55" s="25"/>
      <c r="I55" s="14" t="s">
        <v>74</v>
      </c>
      <c r="J55" s="29"/>
      <c r="K55" s="72">
        <f>IFERROR(K54/K52,0)</f>
        <v>0.21666666666666654</v>
      </c>
      <c r="L55" s="25"/>
      <c r="M55" s="14" t="s">
        <v>74</v>
      </c>
      <c r="N55" s="29"/>
      <c r="O55" s="72">
        <f>IFERROR(O54/O52,0)</f>
        <v>0</v>
      </c>
      <c r="P55" s="25"/>
      <c r="Q55" s="14" t="s">
        <v>74</v>
      </c>
      <c r="R55" s="29"/>
      <c r="S55" s="72">
        <f>IFERROR(S54/S52,0)</f>
        <v>0</v>
      </c>
      <c r="T55" s="25"/>
      <c r="U55" s="14" t="s">
        <v>74</v>
      </c>
      <c r="V55" s="29"/>
      <c r="W55" s="72">
        <f>IFERROR(W54/W52,0)</f>
        <v>0</v>
      </c>
      <c r="X55" s="25"/>
      <c r="Y55" s="14" t="s">
        <v>74</v>
      </c>
      <c r="Z55" s="29"/>
      <c r="AA55" s="72">
        <f>IFERROR(AA54/AA52,0)</f>
        <v>0</v>
      </c>
    </row>
    <row r="56" spans="4:27" x14ac:dyDescent="0.1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4:27" x14ac:dyDescent="0.15">
      <c r="E57" s="9" t="s">
        <v>21</v>
      </c>
      <c r="F57" s="9"/>
      <c r="G57" s="30">
        <f>G54*C17*'Kitchen Rental &amp; Labor'!$C$8</f>
        <v>5759.9999999999982</v>
      </c>
      <c r="H57" s="9"/>
      <c r="I57" s="9" t="s">
        <v>21</v>
      </c>
      <c r="J57" s="9"/>
      <c r="K57" s="30">
        <f>K54*C18*'Kitchen Rental &amp; Labor'!$C$8</f>
        <v>4991.9999999999973</v>
      </c>
      <c r="L57" s="9"/>
      <c r="M57" s="9" t="s">
        <v>21</v>
      </c>
      <c r="N57" s="9"/>
      <c r="O57" s="30">
        <f>O54*C19*'Kitchen Rental &amp; Labor'!$C$8</f>
        <v>0</v>
      </c>
      <c r="P57" s="9"/>
      <c r="Q57" s="9" t="s">
        <v>21</v>
      </c>
      <c r="R57" s="9"/>
      <c r="S57" s="30">
        <f>S54*C20*'Kitchen Rental &amp; Labor'!$C$8</f>
        <v>0</v>
      </c>
      <c r="T57" s="9"/>
      <c r="U57" s="9" t="s">
        <v>21</v>
      </c>
      <c r="V57" s="9"/>
      <c r="W57" s="30">
        <f>W54*C21*'Kitchen Rental &amp; Labor'!$C$8</f>
        <v>0</v>
      </c>
      <c r="X57" s="9"/>
      <c r="Y57" s="9" t="s">
        <v>21</v>
      </c>
      <c r="Z57" s="9"/>
      <c r="AA57" s="30">
        <f>AA54*C22*'Kitchen Rental &amp; Labor'!$C$8</f>
        <v>0</v>
      </c>
    </row>
    <row r="59" spans="4:27" x14ac:dyDescent="0.15">
      <c r="E59" s="46" t="s">
        <v>42</v>
      </c>
      <c r="I59" s="46" t="s">
        <v>42</v>
      </c>
      <c r="M59" s="46" t="s">
        <v>42</v>
      </c>
      <c r="Q59" s="46" t="s">
        <v>42</v>
      </c>
      <c r="U59" s="46" t="s">
        <v>42</v>
      </c>
      <c r="Y59" s="46" t="s">
        <v>42</v>
      </c>
    </row>
    <row r="60" spans="4:27" x14ac:dyDescent="0.15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4:27" x14ac:dyDescent="0.15"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4:27" x14ac:dyDescent="0.15"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  <row r="63" spans="4:27" x14ac:dyDescent="0.15"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</row>
    <row r="64" spans="4:27" x14ac:dyDescent="0.15"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</row>
    <row r="65" spans="4:27" x14ac:dyDescent="0.15"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</row>
    <row r="66" spans="4:27" x14ac:dyDescent="0.15"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  <row r="67" spans="4:27" x14ac:dyDescent="0.15"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  <row r="68" spans="4:27" x14ac:dyDescent="0.15"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4:27" x14ac:dyDescent="0.15"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  <row r="70" spans="4:27" x14ac:dyDescent="0.15"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</row>
    <row r="71" spans="4:27" x14ac:dyDescent="0.15"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4:27" x14ac:dyDescent="0.15"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4:27" x14ac:dyDescent="0.15"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4:27" x14ac:dyDescent="0.15"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4:27" x14ac:dyDescent="0.15"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4:27" x14ac:dyDescent="0.15"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4:27" x14ac:dyDescent="0.15"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4:27" x14ac:dyDescent="0.15"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4:27" x14ac:dyDescent="0.15"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4:27" x14ac:dyDescent="0.15"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4:27" x14ac:dyDescent="0.15"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187" spans="3:3" x14ac:dyDescent="0.15">
      <c r="C187" s="3" t="s">
        <v>28</v>
      </c>
    </row>
    <row r="188" spans="3:3" x14ac:dyDescent="0.15">
      <c r="C188" s="3" t="s">
        <v>29</v>
      </c>
    </row>
  </sheetData>
  <sheetProtection password="E114" sheet="1" objects="1" scenarios="1" selectLockedCells="1"/>
  <mergeCells count="4">
    <mergeCell ref="B29:B30"/>
    <mergeCell ref="E7:G7"/>
    <mergeCell ref="B4:E4"/>
    <mergeCell ref="B5:D5"/>
  </mergeCells>
  <dataValidations count="1">
    <dataValidation type="list" showInputMessage="1" showErrorMessage="1" sqref="V9:V26 F9:F26 J9:J26 N9:N26 R9:R26 Z9:Z26" xr:uid="{00000000-0002-0000-0200-000000000000}">
      <formula1>Onfarm</formula1>
    </dataValidation>
  </dataValidations>
  <hyperlinks>
    <hyperlink ref="B4:E4" location="'Kitchen Rental &amp; Labor'!A1" display="Kitchen Rental &amp; Labor Costs" xr:uid="{00000000-0004-0000-0200-000000000000}"/>
    <hyperlink ref="B5:D5" location="'Est. Annual Pre-Tax Returns'!A1" display="Estimated Annual Pre-Tax Returns" xr:uid="{00000000-0004-0000-0200-000001000000}"/>
  </hyperlinks>
  <pageMargins left="0.75000000000000011" right="0.75000000000000011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3"/>
  <sheetViews>
    <sheetView showGridLines="0" showRowColHeaders="0" zoomScaleNormal="100" zoomScalePageLayoutView="150" workbookViewId="0">
      <selection activeCell="D20" sqref="D20"/>
    </sheetView>
  </sheetViews>
  <sheetFormatPr baseColWidth="10" defaultColWidth="8.83203125" defaultRowHeight="13" x14ac:dyDescent="0.15"/>
  <cols>
    <col min="1" max="2" width="5.6640625" style="3" customWidth="1"/>
    <col min="3" max="3" width="35.6640625" style="3" customWidth="1"/>
    <col min="4" max="4" width="12.1640625" style="3" customWidth="1"/>
    <col min="5" max="16384" width="8.83203125" style="3"/>
  </cols>
  <sheetData>
    <row r="1" spans="2:5" x14ac:dyDescent="0.15">
      <c r="B1" s="9" t="s">
        <v>96</v>
      </c>
    </row>
    <row r="2" spans="2:5" s="47" customFormat="1" x14ac:dyDescent="0.15">
      <c r="B2" s="61" t="s">
        <v>49</v>
      </c>
      <c r="C2" s="67"/>
      <c r="D2" s="67"/>
      <c r="E2" s="67"/>
    </row>
    <row r="3" spans="2:5" s="47" customFormat="1" x14ac:dyDescent="0.15">
      <c r="B3" s="92" t="s">
        <v>67</v>
      </c>
      <c r="C3" s="92"/>
      <c r="D3" s="92"/>
      <c r="E3" s="92"/>
    </row>
    <row r="4" spans="2:5" s="47" customFormat="1" x14ac:dyDescent="0.15">
      <c r="B4" s="88" t="s">
        <v>87</v>
      </c>
      <c r="C4" s="88"/>
      <c r="D4" s="88"/>
      <c r="E4" s="88"/>
    </row>
    <row r="6" spans="2:5" x14ac:dyDescent="0.15">
      <c r="B6" s="3" t="s">
        <v>22</v>
      </c>
      <c r="D6" s="43">
        <f>'Production Assumptions'!G57+'Production Assumptions'!K57+'Production Assumptions'!O57+'Production Assumptions'!S57+'Production Assumptions'!W57+'Production Assumptions'!W57+'Production Assumptions'!AA57</f>
        <v>10751.999999999996</v>
      </c>
    </row>
    <row r="7" spans="2:5" x14ac:dyDescent="0.15">
      <c r="B7" s="3" t="s">
        <v>23</v>
      </c>
      <c r="D7" s="43"/>
    </row>
    <row r="8" spans="2:5" x14ac:dyDescent="0.15">
      <c r="D8" s="43"/>
    </row>
    <row r="9" spans="2:5" x14ac:dyDescent="0.15">
      <c r="B9" s="3" t="s">
        <v>68</v>
      </c>
      <c r="D9" s="43">
        <f>'Kitchen Rental &amp; Labor'!C16*'Kitchen Rental &amp; Labor'!C8</f>
        <v>5760</v>
      </c>
    </row>
    <row r="10" spans="2:5" x14ac:dyDescent="0.15">
      <c r="B10" s="3" t="s">
        <v>24</v>
      </c>
      <c r="D10" s="43">
        <f>'Kitchen Rental &amp; Labor'!C19</f>
        <v>800</v>
      </c>
    </row>
    <row r="11" spans="2:5" x14ac:dyDescent="0.15">
      <c r="B11" s="3" t="s">
        <v>25</v>
      </c>
      <c r="D11" s="43"/>
    </row>
    <row r="12" spans="2:5" x14ac:dyDescent="0.15">
      <c r="C12" s="31" t="s">
        <v>94</v>
      </c>
      <c r="D12" s="38">
        <v>1000</v>
      </c>
    </row>
    <row r="13" spans="2:5" x14ac:dyDescent="0.15">
      <c r="C13" s="32" t="s">
        <v>100</v>
      </c>
      <c r="D13" s="39">
        <v>2000</v>
      </c>
    </row>
    <row r="14" spans="2:5" x14ac:dyDescent="0.15">
      <c r="C14" s="32" t="s">
        <v>101</v>
      </c>
      <c r="D14" s="39">
        <v>400</v>
      </c>
    </row>
    <row r="15" spans="2:5" x14ac:dyDescent="0.15">
      <c r="C15" s="32" t="s">
        <v>102</v>
      </c>
      <c r="D15" s="39">
        <v>500</v>
      </c>
    </row>
    <row r="16" spans="2:5" x14ac:dyDescent="0.15">
      <c r="C16" s="32" t="s">
        <v>103</v>
      </c>
      <c r="D16" s="39">
        <v>1000</v>
      </c>
    </row>
    <row r="17" spans="2:4" x14ac:dyDescent="0.15">
      <c r="C17" s="32" t="s">
        <v>104</v>
      </c>
      <c r="D17" s="39">
        <v>500</v>
      </c>
    </row>
    <row r="18" spans="2:4" x14ac:dyDescent="0.15">
      <c r="C18" s="32" t="s">
        <v>105</v>
      </c>
      <c r="D18" s="39">
        <v>0</v>
      </c>
    </row>
    <row r="19" spans="2:4" x14ac:dyDescent="0.15">
      <c r="C19" s="32" t="s">
        <v>106</v>
      </c>
      <c r="D19" s="39">
        <v>750</v>
      </c>
    </row>
    <row r="20" spans="2:4" x14ac:dyDescent="0.15">
      <c r="C20" s="32"/>
      <c r="D20" s="39"/>
    </row>
    <row r="21" spans="2:4" x14ac:dyDescent="0.15">
      <c r="C21" s="33"/>
      <c r="D21" s="40"/>
    </row>
    <row r="22" spans="2:4" x14ac:dyDescent="0.15">
      <c r="C22" s="44" t="s">
        <v>26</v>
      </c>
      <c r="D22" s="43">
        <f>SUM(D12:D21)</f>
        <v>6150</v>
      </c>
    </row>
    <row r="23" spans="2:4" x14ac:dyDescent="0.15">
      <c r="D23" s="43"/>
    </row>
    <row r="24" spans="2:4" x14ac:dyDescent="0.15">
      <c r="B24" s="3" t="s">
        <v>70</v>
      </c>
      <c r="D24" s="45">
        <f>D6-D9-D10-D22</f>
        <v>-1958.0000000000036</v>
      </c>
    </row>
    <row r="25" spans="2:4" x14ac:dyDescent="0.15">
      <c r="D25" s="43"/>
    </row>
    <row r="26" spans="2:4" x14ac:dyDescent="0.15">
      <c r="D26" s="43"/>
    </row>
    <row r="27" spans="2:4" x14ac:dyDescent="0.15">
      <c r="D27" s="43"/>
    </row>
    <row r="28" spans="2:4" x14ac:dyDescent="0.15">
      <c r="D28" s="43"/>
    </row>
    <row r="29" spans="2:4" x14ac:dyDescent="0.15">
      <c r="D29" s="43"/>
    </row>
    <row r="30" spans="2:4" x14ac:dyDescent="0.15">
      <c r="D30" s="43"/>
    </row>
    <row r="31" spans="2:4" x14ac:dyDescent="0.15">
      <c r="D31" s="43"/>
    </row>
    <row r="32" spans="2:4" x14ac:dyDescent="0.15">
      <c r="D32" s="43"/>
    </row>
    <row r="33" spans="4:4" x14ac:dyDescent="0.15">
      <c r="D33" s="43"/>
    </row>
  </sheetData>
  <sheetProtection password="E114" sheet="1" objects="1" scenarios="1" selectLockedCells="1"/>
  <mergeCells count="2">
    <mergeCell ref="B3:E3"/>
    <mergeCell ref="B4:E4"/>
  </mergeCells>
  <hyperlinks>
    <hyperlink ref="B4:E4" location="'Production Assumptions'!A1" display="Production Assumptions" xr:uid="{00000000-0004-0000-0300-000000000000}"/>
    <hyperlink ref="B3:E3" location="'Kitchen Rental &amp; Labor'!A1" display="Kitchen Rental &amp; Labor Costs" xr:uid="{00000000-0004-0000-0300-000001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Introduction</vt:lpstr>
      <vt:lpstr>Kitchen Rental &amp; Labor</vt:lpstr>
      <vt:lpstr>Production Assumptions</vt:lpstr>
      <vt:lpstr>Est. Annual Pre-Tax Returns</vt:lpstr>
      <vt:lpstr>Classification</vt:lpstr>
      <vt:lpstr>Onfarm</vt:lpstr>
      <vt:lpstr>Processing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Incubator Kitchen</dc:title>
  <dc:subject>Kitchen incubator equipment &amp; facility</dc:subject>
  <dc:creator>Timothy J. Bowser</dc:creator>
  <dc:description>Draft document for discussion purposes only</dc:description>
  <cp:lastModifiedBy>Microsoft Office User</cp:lastModifiedBy>
  <cp:lastPrinted>2016-10-07T14:57:11Z</cp:lastPrinted>
  <dcterms:created xsi:type="dcterms:W3CDTF">2006-05-01T17:18:19Z</dcterms:created>
  <dcterms:modified xsi:type="dcterms:W3CDTF">2022-08-30T23:24:30Z</dcterms:modified>
</cp:coreProperties>
</file>